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court\Desktop\MENOR A 5000 UTM\"/>
    </mc:Choice>
  </mc:AlternateContent>
  <xr:revisionPtr revIDLastSave="0" documentId="13_ncr:1_{FF1E67B2-E7D4-4B0C-ABAD-83383BEC6B7D}" xr6:coauthVersionLast="47" xr6:coauthVersionMax="47" xr10:uidLastSave="{00000000-0000-0000-0000-000000000000}"/>
  <bookViews>
    <workbookView xWindow="28680" yWindow="-120" windowWidth="29040" windowHeight="15720" firstSheet="5" activeTab="5" xr2:uid="{00000000-000D-0000-FFFF-FFFF00000000}"/>
  </bookViews>
  <sheets>
    <sheet name="Carta Gantt" sheetId="17" state="hidden" r:id="rId1"/>
    <sheet name="GL" sheetId="15" state="hidden" r:id="rId2"/>
    <sheet name="EL" sheetId="14" state="hidden" r:id="rId3"/>
    <sheet name="AS" sheetId="13" state="hidden" r:id="rId4"/>
    <sheet name="AP" sheetId="12" state="hidden" r:id="rId5"/>
    <sheet name="Presupuesto" sheetId="1" r:id="rId6"/>
    <sheet name="Hoja1" sheetId="10" state="hidden" r:id="rId7"/>
    <sheet name="Hoja2" sheetId="11" state="hidden" r:id="rId8"/>
  </sheets>
  <definedNames>
    <definedName name="_xlnm.Print_Area" localSheetId="4">AP!$A$1:$G$46</definedName>
    <definedName name="_xlnm.Print_Area" localSheetId="3">AS!$A$1:$G$50</definedName>
    <definedName name="_xlnm.Print_Area" localSheetId="0">'Carta Gantt'!$A$1:$F$198</definedName>
    <definedName name="_xlnm.Print_Area" localSheetId="2">EL!$A$1:$G$57</definedName>
    <definedName name="_xlnm.Print_Area" localSheetId="1">GL!$A$1:$G$50</definedName>
    <definedName name="_xlnm.Print_Area" localSheetId="5">Presupuesto!$A$1:$F$198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76" i="17" l="1"/>
  <c r="J175" i="17"/>
  <c r="J174" i="17"/>
  <c r="J170" i="17"/>
  <c r="J169" i="17"/>
  <c r="J168" i="17"/>
  <c r="G17" i="15" l="1"/>
  <c r="G16" i="15"/>
  <c r="G15" i="15"/>
  <c r="G19" i="15" s="1"/>
  <c r="G28" i="14"/>
  <c r="G27" i="14"/>
  <c r="G26" i="14"/>
  <c r="G25" i="14"/>
  <c r="G24" i="14"/>
  <c r="G23" i="14"/>
  <c r="G22" i="14"/>
  <c r="G21" i="14"/>
  <c r="G20" i="14"/>
  <c r="G19" i="14"/>
  <c r="G18" i="14"/>
  <c r="G17" i="14"/>
  <c r="G15" i="14"/>
  <c r="G14" i="14"/>
  <c r="G19" i="13"/>
  <c r="G18" i="13"/>
  <c r="G17" i="13"/>
  <c r="G16" i="13"/>
  <c r="G15" i="13"/>
  <c r="G22" i="12"/>
  <c r="G21" i="12"/>
  <c r="G20" i="12"/>
  <c r="G18" i="12"/>
  <c r="G17" i="12"/>
  <c r="G16" i="12"/>
  <c r="G15" i="12"/>
  <c r="G14" i="12"/>
  <c r="G24" i="12" l="1"/>
  <c r="G21" i="13"/>
  <c r="G30" i="14"/>
  <c r="G32" i="14" s="1"/>
  <c r="G26" i="12"/>
  <c r="G25" i="12"/>
  <c r="G21" i="15"/>
  <c r="G20" i="15"/>
  <c r="G23" i="13"/>
  <c r="G22" i="13"/>
  <c r="J30" i="14"/>
  <c r="K30" i="14" s="1"/>
  <c r="J24" i="12"/>
  <c r="K24" i="12" s="1"/>
  <c r="G31" i="14" l="1"/>
  <c r="G33" i="14"/>
  <c r="G35" i="14" s="1"/>
  <c r="G24" i="13"/>
  <c r="G26" i="13" s="1"/>
  <c r="G22" i="15"/>
  <c r="G24" i="15" s="1"/>
  <c r="G27" i="12"/>
  <c r="G29" i="12" s="1"/>
  <c r="J19" i="15"/>
  <c r="K19" i="15" s="1"/>
  <c r="D223" i="10" l="1"/>
  <c r="E223" i="10" s="1"/>
  <c r="E225" i="10" s="1"/>
  <c r="D224" i="10"/>
  <c r="D216" i="10"/>
  <c r="E216" i="10" s="1"/>
  <c r="D217" i="10"/>
  <c r="E217" i="10" s="1"/>
  <c r="B211" i="10"/>
  <c r="C211" i="10"/>
  <c r="G208" i="10"/>
  <c r="C209" i="10"/>
  <c r="B209" i="10"/>
  <c r="E196" i="10"/>
  <c r="E197" i="10"/>
  <c r="E198" i="10"/>
  <c r="E199" i="10"/>
  <c r="E195" i="10"/>
  <c r="D191" i="10"/>
  <c r="D192" i="10"/>
  <c r="C179" i="10"/>
  <c r="C180" i="10"/>
  <c r="B189" i="10"/>
  <c r="B190" i="10"/>
  <c r="D171" i="10"/>
  <c r="D172" i="10" s="1"/>
  <c r="C159" i="10"/>
  <c r="C160" i="10" s="1"/>
  <c r="B170" i="10"/>
  <c r="B171" i="10" s="1"/>
  <c r="B151" i="10"/>
  <c r="B152" i="10" s="1"/>
  <c r="C143" i="10"/>
  <c r="C144" i="10" s="1"/>
  <c r="D152" i="10"/>
  <c r="D153" i="10" s="1"/>
  <c r="D131" i="10"/>
  <c r="D132" i="10"/>
  <c r="B129" i="10"/>
  <c r="B130" i="10" s="1"/>
  <c r="C120" i="10"/>
  <c r="C121" i="10"/>
  <c r="D112" i="10"/>
  <c r="D113" i="10" s="1"/>
  <c r="B110" i="10"/>
  <c r="B111" i="10"/>
  <c r="C100" i="10"/>
  <c r="C101" i="10" s="1"/>
  <c r="F27" i="11"/>
  <c r="F28" i="11"/>
  <c r="F29" i="11"/>
  <c r="F30" i="11"/>
  <c r="F31" i="11"/>
  <c r="F32" i="11"/>
  <c r="F33" i="11"/>
  <c r="F38" i="11"/>
  <c r="F15" i="11"/>
  <c r="F14" i="11"/>
  <c r="F2" i="11"/>
  <c r="F9" i="11"/>
  <c r="F12" i="11"/>
  <c r="F13" i="11"/>
  <c r="F3" i="11"/>
  <c r="F4" i="11"/>
  <c r="F5" i="11"/>
  <c r="F6" i="11"/>
  <c r="F7" i="11"/>
  <c r="F8" i="11"/>
  <c r="F10" i="11"/>
  <c r="F11" i="11"/>
  <c r="T69" i="10"/>
  <c r="M59" i="10"/>
  <c r="K61" i="10"/>
  <c r="H59" i="10"/>
  <c r="F62" i="10"/>
  <c r="W24" i="10"/>
  <c r="U17" i="10"/>
  <c r="T48" i="10"/>
  <c r="Q84" i="10"/>
  <c r="P84" i="10"/>
  <c r="C79" i="10"/>
  <c r="H40" i="10"/>
  <c r="C40" i="10"/>
  <c r="F34" i="10"/>
  <c r="N26" i="10"/>
  <c r="L23" i="10"/>
  <c r="J16" i="10"/>
  <c r="F42" i="11" l="1"/>
  <c r="E218" i="10"/>
  <c r="D206" i="10"/>
  <c r="I210" i="10" s="1"/>
  <c r="E200" i="10"/>
  <c r="E136" i="10"/>
  <c r="F19" i="11"/>
  <c r="E174" i="10"/>
  <c r="E96" i="10"/>
  <c r="E115" i="10"/>
  <c r="E155" i="10"/>
</calcChain>
</file>

<file path=xl/sharedStrings.xml><?xml version="1.0" encoding="utf-8"?>
<sst xmlns="http://schemas.openxmlformats.org/spreadsheetml/2006/main" count="1178" uniqueCount="595">
  <si>
    <t>SUB-TOTAL</t>
  </si>
  <si>
    <t>P. UNITARIO</t>
  </si>
  <si>
    <t>CANTIDAD</t>
  </si>
  <si>
    <t>UNIDAD</t>
  </si>
  <si>
    <t>ITEM</t>
  </si>
  <si>
    <t>3.1</t>
  </si>
  <si>
    <t>3.1.1</t>
  </si>
  <si>
    <t>3.1.2</t>
  </si>
  <si>
    <t>3.1.3</t>
  </si>
  <si>
    <t>3.1.5</t>
  </si>
  <si>
    <t>3.1.6</t>
  </si>
  <si>
    <t>3.2</t>
  </si>
  <si>
    <t>3.2.1</t>
  </si>
  <si>
    <t>3.3</t>
  </si>
  <si>
    <t>3.3.1</t>
  </si>
  <si>
    <t>3.3.2</t>
  </si>
  <si>
    <t>3.3.4</t>
  </si>
  <si>
    <t>3.4</t>
  </si>
  <si>
    <t>3.4.1</t>
  </si>
  <si>
    <t>3.5</t>
  </si>
  <si>
    <t>3.6</t>
  </si>
  <si>
    <t>4.1</t>
  </si>
  <si>
    <t>IVA</t>
  </si>
  <si>
    <t>3.1.7</t>
  </si>
  <si>
    <t>3.1.8</t>
  </si>
  <si>
    <t>M2</t>
  </si>
  <si>
    <t>UN</t>
  </si>
  <si>
    <t>OBRA GRUESA</t>
  </si>
  <si>
    <t>ML</t>
  </si>
  <si>
    <t>EXCAVACIONES</t>
  </si>
  <si>
    <t>M3</t>
  </si>
  <si>
    <t>ENFIERRADURA DE SOBRECIMIENTO</t>
  </si>
  <si>
    <t>BASES DE PAVIMENTO</t>
  </si>
  <si>
    <t>BASE ESTABILIZADA COMPACTADA</t>
  </si>
  <si>
    <t>CAMA DE RIPIO COMPACTADA</t>
  </si>
  <si>
    <t>POLIETILENO</t>
  </si>
  <si>
    <t>KG</t>
  </si>
  <si>
    <t>ALBAÑILERIA DE LADRILLO</t>
  </si>
  <si>
    <t>MOLDAJES</t>
  </si>
  <si>
    <t>ESTRUCTURA HORMIGON ARMADO</t>
  </si>
  <si>
    <t>ENFIERRADURA</t>
  </si>
  <si>
    <t>ESTUCO</t>
  </si>
  <si>
    <t>ESTRUCTURA DE TECHUMBRE</t>
  </si>
  <si>
    <t>CIELO YESO CARTÓN RH e=15mm</t>
  </si>
  <si>
    <t>VENTANAS</t>
  </si>
  <si>
    <t>INODOROS DE LOSA VITRIFICADA</t>
  </si>
  <si>
    <t>ACCESORIOS</t>
  </si>
  <si>
    <t>DISPENSADOR DE JABON</t>
  </si>
  <si>
    <t>ESPEJOS</t>
  </si>
  <si>
    <t>BARRAS DE SUJECIÓN</t>
  </si>
  <si>
    <t>PORCELANATO</t>
  </si>
  <si>
    <t>REVESTIMIENTO DE PISO</t>
  </si>
  <si>
    <t>PINTURAS Y BARNICES</t>
  </si>
  <si>
    <t>PROTECTOR DE MADERA</t>
  </si>
  <si>
    <t>EMPASTADO INTERIOR</t>
  </si>
  <si>
    <t>EMPASTADO EXTERIOR</t>
  </si>
  <si>
    <t>ESMALTE AL AGUA ANTIHONGOS</t>
  </si>
  <si>
    <t>ELEMENTOS EXTERIORES</t>
  </si>
  <si>
    <t>PROTECCIONES METALICAS</t>
  </si>
  <si>
    <t>ASEO FINAL</t>
  </si>
  <si>
    <t>EXCAVACIONES Y RELLENOS</t>
  </si>
  <si>
    <t>FOSA SEPTICA</t>
  </si>
  <si>
    <t>INSTALACION DE GAS</t>
  </si>
  <si>
    <t>PROYECTO DE GAS CON SELLO VERDE</t>
  </si>
  <si>
    <t>CANALIZACION Y CABLEADO</t>
  </si>
  <si>
    <t>ARTEFACTOS ILUMINACION</t>
  </si>
  <si>
    <t>TUBERIAS</t>
  </si>
  <si>
    <t>SISTEMA DE EVACUACION AGUAS SERVIDAS</t>
  </si>
  <si>
    <t>CAÑERIAS</t>
  </si>
  <si>
    <t>ARTEFACTOS Y GRIFERIAS</t>
  </si>
  <si>
    <t>COBRE</t>
  </si>
  <si>
    <t>4.3.1</t>
  </si>
  <si>
    <t>INSTALACION ELECTRICA</t>
  </si>
  <si>
    <t>ENCHUFES TRIPLE</t>
  </si>
  <si>
    <t>LUCES DE EMERGENCIA</t>
  </si>
  <si>
    <t>SISTEMA DE AGUA POTABLE</t>
  </si>
  <si>
    <t>TRAZADO DE COBRE</t>
  </si>
  <si>
    <t>4.3.2</t>
  </si>
  <si>
    <t>TERMINACIONES</t>
  </si>
  <si>
    <t>INSTALACIONES</t>
  </si>
  <si>
    <t>ASEO FINAL Y ENTREGA</t>
  </si>
  <si>
    <t>EJECUCION CAMARAS DE INSPECCION Y DESGRASADORA</t>
  </si>
  <si>
    <t>LANA DE VIDRIO E=100 MM</t>
  </si>
  <si>
    <t>CIELO</t>
  </si>
  <si>
    <t>PUERTA P3 0,90 x 2,00 M</t>
  </si>
  <si>
    <t>TOPE DE PUERTA MEDIA LUNA NIQUELADO</t>
  </si>
  <si>
    <t>CONTORNO VANOS</t>
  </si>
  <si>
    <t>ANTICORROSIVO GRIS</t>
  </si>
  <si>
    <t>GL</t>
  </si>
  <si>
    <t>ENCHUFE SIMPLE</t>
  </si>
  <si>
    <t>INTERRUPTOR SIMPLE</t>
  </si>
  <si>
    <t>INTERRUPTOR DOBLE</t>
  </si>
  <si>
    <t>KIT PORTON BATIENTE</t>
  </si>
  <si>
    <t>PROYECTO:</t>
  </si>
  <si>
    <t>UBICACIÓN:</t>
  </si>
  <si>
    <t>SUPERFICIE:</t>
  </si>
  <si>
    <t>ARQUITECTO:</t>
  </si>
  <si>
    <t>U. TECNICA:</t>
  </si>
  <si>
    <t>MANDANTE:</t>
  </si>
  <si>
    <t>ILUSTRE MUNICIPALIDAD DE CHANCO</t>
  </si>
  <si>
    <t>COSTO DIRECTO</t>
  </si>
  <si>
    <t>COSTO NETO</t>
  </si>
  <si>
    <t>$</t>
  </si>
  <si>
    <t>GASTOS GENERALES</t>
  </si>
  <si>
    <t>UTILIDADES</t>
  </si>
  <si>
    <t>1.1</t>
  </si>
  <si>
    <t>1.1.1</t>
  </si>
  <si>
    <t>1.1.2</t>
  </si>
  <si>
    <t>1.2</t>
  </si>
  <si>
    <t>1.2.1</t>
  </si>
  <si>
    <t>1.2.2</t>
  </si>
  <si>
    <t>1.2.3</t>
  </si>
  <si>
    <t>1.3</t>
  </si>
  <si>
    <t>3.3.3</t>
  </si>
  <si>
    <t>3.3.4.1</t>
  </si>
  <si>
    <t>3.3.4.2</t>
  </si>
  <si>
    <t>3.3.4.3</t>
  </si>
  <si>
    <t>3.3.4.4</t>
  </si>
  <si>
    <t>3.6.3</t>
  </si>
  <si>
    <t>3.6.5</t>
  </si>
  <si>
    <t>4.3.4</t>
  </si>
  <si>
    <t>4.3.5</t>
  </si>
  <si>
    <t>4.3.6</t>
  </si>
  <si>
    <t>4.3.7</t>
  </si>
  <si>
    <t>4.3.8</t>
  </si>
  <si>
    <t>GOBIERNO REGIONAL DEL MAULE</t>
  </si>
  <si>
    <t>ANEXO Nª 3 PRESUPUESTO OFICIAL</t>
  </si>
  <si>
    <t>FONDO REGIONAL DE INICIATIVA LOCAL</t>
  </si>
  <si>
    <t>PARTIDA</t>
  </si>
  <si>
    <t>PUERTAS</t>
  </si>
  <si>
    <t>PORCELANATO MUROS</t>
  </si>
  <si>
    <t>PORTA ROLLO</t>
  </si>
  <si>
    <t>NICHO DE BALON DE GAS</t>
  </si>
  <si>
    <t>KIT PORTON ACCESO VEHICULAR</t>
  </si>
  <si>
    <t>ENCHUFES DOBLES</t>
  </si>
  <si>
    <t>PVC</t>
  </si>
  <si>
    <t>2.2</t>
  </si>
  <si>
    <t>2.3</t>
  </si>
  <si>
    <t>2.4</t>
  </si>
  <si>
    <t>2.5</t>
  </si>
  <si>
    <t>2.6</t>
  </si>
  <si>
    <t>2.7</t>
  </si>
  <si>
    <t>2.7.1</t>
  </si>
  <si>
    <t>2.7.2</t>
  </si>
  <si>
    <t>2.7.3</t>
  </si>
  <si>
    <t>2.8</t>
  </si>
  <si>
    <t>2.9</t>
  </si>
  <si>
    <t>2.10</t>
  </si>
  <si>
    <t>2.11</t>
  </si>
  <si>
    <t>2.11.1</t>
  </si>
  <si>
    <t>2.11.2</t>
  </si>
  <si>
    <t>2.11.3</t>
  </si>
  <si>
    <t>2.12</t>
  </si>
  <si>
    <t>2.12.1</t>
  </si>
  <si>
    <t>2.12.4</t>
  </si>
  <si>
    <t>3.6.1</t>
  </si>
  <si>
    <t>3.6.2</t>
  </si>
  <si>
    <t>3.6.4</t>
  </si>
  <si>
    <t>4.3.3</t>
  </si>
  <si>
    <t>LAVAMANOS</t>
  </si>
  <si>
    <t>POZO ABSORBENTE</t>
  </si>
  <si>
    <t>4.4</t>
  </si>
  <si>
    <t>4.4.1</t>
  </si>
  <si>
    <t>4.4.2</t>
  </si>
  <si>
    <t>4.4.3</t>
  </si>
  <si>
    <t>5.1</t>
  </si>
  <si>
    <t>4.1.1</t>
  </si>
  <si>
    <t>4.1.2</t>
  </si>
  <si>
    <t>4.1.3</t>
  </si>
  <si>
    <t>4.1.4</t>
  </si>
  <si>
    <t>4.1.5</t>
  </si>
  <si>
    <t>4.2</t>
  </si>
  <si>
    <t>4.2.1</t>
  </si>
  <si>
    <t>4.2.2</t>
  </si>
  <si>
    <t>4.3</t>
  </si>
  <si>
    <t>ARTEFACTOS</t>
  </si>
  <si>
    <t>3.3.5</t>
  </si>
  <si>
    <t>LAVAPLATOS</t>
  </si>
  <si>
    <t>EMPLANTILLADO H-5 170 Kg/cem/m3</t>
  </si>
  <si>
    <t>CIMIENTOS H-15 240 Kg/cem/m3</t>
  </si>
  <si>
    <t>SOBRECIMIENTOS H-30 340 Kg/cem/m3</t>
  </si>
  <si>
    <t>RADIER H-20 270 Kg/cem/m3</t>
  </si>
  <si>
    <t>HORMIGON H-30 340 Kg/cem/m3</t>
  </si>
  <si>
    <t>BISAGRA NIQUEL SATINADO 3 1/2" x3 1/2"</t>
  </si>
  <si>
    <t>CERRADURA ACCESO ACERO INOXIDABLE</t>
  </si>
  <si>
    <t>CERRADURA BAÑO ACERO INOXIDABLE</t>
  </si>
  <si>
    <t>CERRADURA DORMITORIO/OFICINA ACERO INOXIDABLE</t>
  </si>
  <si>
    <t>CIMIENTOS</t>
  </si>
  <si>
    <t>EST. TERRENO</t>
  </si>
  <si>
    <t>emplantillado</t>
  </si>
  <si>
    <t>SOBR</t>
  </si>
  <si>
    <t>ENF SOBREC</t>
  </si>
  <si>
    <t>RADIER M2</t>
  </si>
  <si>
    <t>ALBAÑILERIA</t>
  </si>
  <si>
    <t>hormigon</t>
  </si>
  <si>
    <t>m3</t>
  </si>
  <si>
    <t>kg</t>
  </si>
  <si>
    <t>enf</t>
  </si>
  <si>
    <t>EJE A</t>
  </si>
  <si>
    <t>EJE B</t>
  </si>
  <si>
    <t>EJE C</t>
  </si>
  <si>
    <t>EJE F</t>
  </si>
  <si>
    <t>EJE E</t>
  </si>
  <si>
    <t>EJE D</t>
  </si>
  <si>
    <t>EJE G</t>
  </si>
  <si>
    <t>EJE H</t>
  </si>
  <si>
    <t>EJE 1</t>
  </si>
  <si>
    <t>EJE 2</t>
  </si>
  <si>
    <t>EJE 4</t>
  </si>
  <si>
    <t>EJE 3</t>
  </si>
  <si>
    <t>EJE 5</t>
  </si>
  <si>
    <t>EJE 6</t>
  </si>
  <si>
    <t>m3 pilotes balcon</t>
  </si>
  <si>
    <t>eje 3</t>
  </si>
  <si>
    <t>eje 4</t>
  </si>
  <si>
    <t>eje 5</t>
  </si>
  <si>
    <t>eje6</t>
  </si>
  <si>
    <t>MADERA CIELO MACHIHEMBRADA 1/2"X4"</t>
  </si>
  <si>
    <t>CABEZAL IMPREGNADO 5" A 6" 3M</t>
  </si>
  <si>
    <t>MADERA TERRAZA</t>
  </si>
  <si>
    <t>MADERA 2"X6" IPV</t>
  </si>
  <si>
    <t>MADERA 2"X5" IPV</t>
  </si>
  <si>
    <t>2X6 BALCON</t>
  </si>
  <si>
    <t>2X5 BALCON</t>
  </si>
  <si>
    <t>MADERA 2"X4" IPV CEPILLADA</t>
  </si>
  <si>
    <t>MADERA 1"X2" IPV CEPILLADO</t>
  </si>
  <si>
    <t>PUERTA P1 1,50 x 2,00 M</t>
  </si>
  <si>
    <t>PUERTA P2 0,75 x 2,00 M</t>
  </si>
  <si>
    <t>m2 ventanas</t>
  </si>
  <si>
    <t>PORCE. MURO</t>
  </si>
  <si>
    <t>REVESTIMIENTO EXTERIOR</t>
  </si>
  <si>
    <t>PIEDRA PIZARRA MULTICOLOR</t>
  </si>
  <si>
    <t>PIEDRA PIZARRA</t>
  </si>
  <si>
    <t>MULTICOLOR</t>
  </si>
  <si>
    <t>pintura ext</t>
  </si>
  <si>
    <t>pintura int</t>
  </si>
  <si>
    <t>proteccion</t>
  </si>
  <si>
    <t>ventana</t>
  </si>
  <si>
    <t>PANEL LED 120X30 36W</t>
  </si>
  <si>
    <t>MARCO ALUMINIO PANEL LED SOBREPUESTO</t>
  </si>
  <si>
    <t>PANEL LED CUADRADO 18W EMBUTIDO</t>
  </si>
  <si>
    <t>EMPALME</t>
  </si>
  <si>
    <t>PANEL LED CUADRADO 12W EMBUTIDO</t>
  </si>
  <si>
    <t>A.</t>
  </si>
  <si>
    <t>OBRAS CIVILES</t>
  </si>
  <si>
    <t>GENERALIDADES</t>
  </si>
  <si>
    <t>0.1</t>
  </si>
  <si>
    <t>GASTOS ADICIONALES</t>
  </si>
  <si>
    <t>0.1.1</t>
  </si>
  <si>
    <t>CERTIFICADOS DE ENSAYOS DE MATERIALES</t>
  </si>
  <si>
    <t>INCLUIDO EN GASTOS GENERALES</t>
  </si>
  <si>
    <t>0.1.2</t>
  </si>
  <si>
    <t>CERTIFICACION DE PINTURAS</t>
  </si>
  <si>
    <t>0.1.3</t>
  </si>
  <si>
    <t>LIMPIEZA Y CUIDADO DE LA OBRA</t>
  </si>
  <si>
    <t>0.1.4</t>
  </si>
  <si>
    <t>OBRAS PROVISIONALES</t>
  </si>
  <si>
    <t>INSTALACIONES PROVISORIAS</t>
  </si>
  <si>
    <t>EMPALME PROVISORIO A RED ELECTRICA</t>
  </si>
  <si>
    <t>RED DE SEÑALIZACION Y PROTECCIONES</t>
  </si>
  <si>
    <t>CONSTRUCCIONES PROVISORIAS</t>
  </si>
  <si>
    <t>CONSTRUCCION DE BODEGA DE HERRAMIENTAS Y MATERIALES</t>
  </si>
  <si>
    <t>CONSTRUCCION SSHH</t>
  </si>
  <si>
    <t>TRABAJOS PREVIOS</t>
  </si>
  <si>
    <t>1.3.1</t>
  </si>
  <si>
    <t>1.3.2</t>
  </si>
  <si>
    <t>REPLANTEO</t>
  </si>
  <si>
    <t>2.1</t>
  </si>
  <si>
    <t>2.12.2</t>
  </si>
  <si>
    <t>2.12.3</t>
  </si>
  <si>
    <t>3.1.4</t>
  </si>
  <si>
    <t>3.5.1</t>
  </si>
  <si>
    <t>OLEO SINTETICO</t>
  </si>
  <si>
    <t>3.7</t>
  </si>
  <si>
    <t>3.7.1</t>
  </si>
  <si>
    <t>3.7.2</t>
  </si>
  <si>
    <t>3.7.3</t>
  </si>
  <si>
    <t>3.7.4</t>
  </si>
  <si>
    <t>3.7.5</t>
  </si>
  <si>
    <t>3.7.7</t>
  </si>
  <si>
    <t>3.7.6</t>
  </si>
  <si>
    <t>FE L 65X65X3MM</t>
  </si>
  <si>
    <t>FE L 40X40X3MM</t>
  </si>
  <si>
    <t>TORRE</t>
  </si>
  <si>
    <t>FE L 30X30X3MM</t>
  </si>
  <si>
    <t>PL 50X3MM</t>
  </si>
  <si>
    <t>FE LISO 16MM</t>
  </si>
  <si>
    <t>MALLA GALVANIZADA 2,77x1000x2000mm</t>
  </si>
  <si>
    <t>PL 6MM</t>
  </si>
  <si>
    <t>HORMIGON H-25</t>
  </si>
  <si>
    <t>EMPLANTILLADO H-5</t>
  </si>
  <si>
    <t>FE ESTRIADO 12MM</t>
  </si>
  <si>
    <t>ESTANQUE 650LT</t>
  </si>
  <si>
    <t>SOLDADURAS</t>
  </si>
  <si>
    <t>ANTICORROSIVO</t>
  </si>
  <si>
    <t>LT</t>
  </si>
  <si>
    <t>MANO DE OBRA</t>
  </si>
  <si>
    <t>4.2.3</t>
  </si>
  <si>
    <t>4.2.4</t>
  </si>
  <si>
    <t>4.3.3.1</t>
  </si>
  <si>
    <t>4.3.3.2</t>
  </si>
  <si>
    <t>4.3.3.3</t>
  </si>
  <si>
    <t>4.3.3.4</t>
  </si>
  <si>
    <t>4.3.9</t>
  </si>
  <si>
    <t>4.2.5</t>
  </si>
  <si>
    <t>ESTANQUE DE ACUMULACION</t>
  </si>
  <si>
    <t>TORRE MADERA</t>
  </si>
  <si>
    <t>POSTE IPV 5" A 7" 6M</t>
  </si>
  <si>
    <t>POLIN IPV 4" A 5" 2.44M</t>
  </si>
  <si>
    <t>PINO DIM. IPV 2"X6"</t>
  </si>
  <si>
    <t>PINO DIM. IPV 2"X8"</t>
  </si>
  <si>
    <t>PINO DIM. IPV 2"X4"</t>
  </si>
  <si>
    <t>TORRE MADERA IPV</t>
  </si>
  <si>
    <t>CERCHA METALCON</t>
  </si>
  <si>
    <t>C1</t>
  </si>
  <si>
    <t>60CA085</t>
  </si>
  <si>
    <t>62C085</t>
  </si>
  <si>
    <t>40CA085</t>
  </si>
  <si>
    <t>C2</t>
  </si>
  <si>
    <t>C3</t>
  </si>
  <si>
    <t>C4</t>
  </si>
  <si>
    <t>C5</t>
  </si>
  <si>
    <t>PESO</t>
  </si>
  <si>
    <t>CERCHA</t>
  </si>
  <si>
    <t>TOTAL</t>
  </si>
  <si>
    <t>ARRIOSTRAMIENTOS TECHUMBRE</t>
  </si>
  <si>
    <t>CRUZ SAN ANDRES</t>
  </si>
  <si>
    <t>ESTABILIZADOR</t>
  </si>
  <si>
    <t>TOTAL ARRIOSTRAMIENTO</t>
  </si>
  <si>
    <t>COSTANERAS</t>
  </si>
  <si>
    <t>COSTANERAS Y FRONTONES METALCON</t>
  </si>
  <si>
    <t>SOPORTE METALICO</t>
  </si>
  <si>
    <t>REMATES, CORTAGOTERAS, ESQUINEROS</t>
  </si>
  <si>
    <t>TABLERO DE CONTROL</t>
  </si>
  <si>
    <t>CLORACION</t>
  </si>
  <si>
    <t>ENTRAMADO 2X2 IPV</t>
  </si>
  <si>
    <t>PANEL LED 120X30 48W</t>
  </si>
  <si>
    <t>2.12.5</t>
  </si>
  <si>
    <t>2.12.6</t>
  </si>
  <si>
    <t>2.12.7</t>
  </si>
  <si>
    <t>2.12.6.1</t>
  </si>
  <si>
    <t>2.12.6.2</t>
  </si>
  <si>
    <t>2.12.6.3</t>
  </si>
  <si>
    <t>2.12.6.4</t>
  </si>
  <si>
    <t>2.12.6.5</t>
  </si>
  <si>
    <t>2.12.8</t>
  </si>
  <si>
    <t>2.12.8.1</t>
  </si>
  <si>
    <t>2.12.9</t>
  </si>
  <si>
    <t>2.12.9.1</t>
  </si>
  <si>
    <t>2.12.9.2</t>
  </si>
  <si>
    <t>2.12.9.3</t>
  </si>
  <si>
    <t>2.12.9.4</t>
  </si>
  <si>
    <t>2.12.9.5</t>
  </si>
  <si>
    <t>4.2.6</t>
  </si>
  <si>
    <t>4.2.7</t>
  </si>
  <si>
    <t>4.3.3.5</t>
  </si>
  <si>
    <t>B.</t>
  </si>
  <si>
    <t>7.1</t>
  </si>
  <si>
    <t>7.2</t>
  </si>
  <si>
    <t>7.3</t>
  </si>
  <si>
    <t>NETO</t>
  </si>
  <si>
    <t>C.</t>
  </si>
  <si>
    <t>CONSULTORIA</t>
  </si>
  <si>
    <t>8.1</t>
  </si>
  <si>
    <t>INSPECCION TECNICA DE OBRA</t>
  </si>
  <si>
    <t>MES</t>
  </si>
  <si>
    <t>RESUMEN</t>
  </si>
  <si>
    <t>A</t>
  </si>
  <si>
    <t>B</t>
  </si>
  <si>
    <t>C</t>
  </si>
  <si>
    <t>SOPORTES CERCHAS</t>
  </si>
  <si>
    <t>POZO Y BOMBEO</t>
  </si>
  <si>
    <t>4.2.6.1</t>
  </si>
  <si>
    <t>4.2.6.2</t>
  </si>
  <si>
    <t>4.3.3.6</t>
  </si>
  <si>
    <t>PROYECTOR DE AREA 100W</t>
  </si>
  <si>
    <t>ACERO PV4 PREPINTADO</t>
  </si>
  <si>
    <t>SANTA ROSA ALTO S/N</t>
  </si>
  <si>
    <t>1.3.2.1</t>
  </si>
  <si>
    <t>1.3.2.2</t>
  </si>
  <si>
    <t>3.7.8</t>
  </si>
  <si>
    <t>PAVIMENTO CIRCULACION</t>
  </si>
  <si>
    <t>SOLERILLA</t>
  </si>
  <si>
    <t>3.7.8.1</t>
  </si>
  <si>
    <t>3.7.8.2</t>
  </si>
  <si>
    <t>3.7.8.3</t>
  </si>
  <si>
    <t>3.7.8.4</t>
  </si>
  <si>
    <t>RADIER H-30</t>
  </si>
  <si>
    <t>3.7.8.5</t>
  </si>
  <si>
    <t>CONSTRUCCION OFICINA PROFESIONAL ITO Y PROF. RESIDENTE</t>
  </si>
  <si>
    <t>COSTO TOTAL</t>
  </si>
  <si>
    <t>VALOR PROFORMA</t>
  </si>
  <si>
    <t xml:space="preserve">KIT MUEBLE COCINA </t>
  </si>
  <si>
    <t>112,85 m2</t>
  </si>
  <si>
    <t>MICROONDA 20 LITROS</t>
  </si>
  <si>
    <t>REFRIGERADOR NOFROST FREEZER INFERIOR</t>
  </si>
  <si>
    <t>SILLA ESCOLAR NORMADA Nº4 FORMALITA 40X28X77CM</t>
  </si>
  <si>
    <t>BIBLIOTECA 100X35X190CM</t>
  </si>
  <si>
    <t>ANAFE GAS 2 QUEMADORES ALTO 30X30 GLP</t>
  </si>
  <si>
    <t>VENTANA AL-25 MARCO ALUMINIO NEGRO</t>
  </si>
  <si>
    <t>CODIGO BIP</t>
  </si>
  <si>
    <t>CONSTRUCCION SEDE SOCIAL SANTA ROSA ALTO CHANCO</t>
  </si>
  <si>
    <t>3.6.6</t>
  </si>
  <si>
    <t>3.7.3.1.</t>
  </si>
  <si>
    <t>3.7.3.2.</t>
  </si>
  <si>
    <t>3.7.3.3.</t>
  </si>
  <si>
    <t>3.7.3.4.</t>
  </si>
  <si>
    <t>3.7.3.5.</t>
  </si>
  <si>
    <t>CIERRE PERIMETRAL MALLA ELECTROSOLDADA</t>
  </si>
  <si>
    <t>POSTES DE ACERO GALVANIZADO 60 X 60 X 3 MM</t>
  </si>
  <si>
    <t>MALLA DE ACERO RIGIDA GALVANIZADA</t>
  </si>
  <si>
    <t>BALDOSA MICROVIBRADA</t>
  </si>
  <si>
    <t>EXTRACCION DE OBRAS EXISTENTES</t>
  </si>
  <si>
    <t>ESCARPE Y NIVELACION DE TERRENO</t>
  </si>
  <si>
    <t>ESCARPE</t>
  </si>
  <si>
    <t>NIVELACION DE TERRENO</t>
  </si>
  <si>
    <t>ALERO MADERA CIELO MACHIHEMBRADA IPV 3/4"X4"</t>
  </si>
  <si>
    <t>EQUIPOS</t>
  </si>
  <si>
    <t>HOJALATERIA, CANALES Y BAJADAS DE AGUAS LLUVIAS</t>
  </si>
  <si>
    <t>2.12.8.2.</t>
  </si>
  <si>
    <t>2.12.8.3.</t>
  </si>
  <si>
    <t>CANALES PVC PARA AGUAS LUVIAS</t>
  </si>
  <si>
    <t>BAJADAS PVC PARA AGUAS LLUVIAS</t>
  </si>
  <si>
    <t>LETRERO INDICADOR DE OBRA</t>
  </si>
  <si>
    <t>BASE ESTABILIZADA COMPACTADA ESTACIONAMIENTO VEHICULAR</t>
  </si>
  <si>
    <t>CAMA DE RIPIO COMPACTADA ESTACIONAMIENTO VEHICULAR</t>
  </si>
  <si>
    <t>MARZO 2017</t>
  </si>
  <si>
    <t>PAULO RODOLFO ROA RIVAS</t>
  </si>
  <si>
    <t>U. FINANCIERA</t>
  </si>
  <si>
    <t>1.1.</t>
  </si>
  <si>
    <t>1.</t>
  </si>
  <si>
    <t>1.2.</t>
  </si>
  <si>
    <t>1.3.</t>
  </si>
  <si>
    <t>1.3.1.</t>
  </si>
  <si>
    <t>1.3.2.</t>
  </si>
  <si>
    <t>1.3.3.</t>
  </si>
  <si>
    <t>1.3.4.</t>
  </si>
  <si>
    <t>1.3.5.</t>
  </si>
  <si>
    <t>1.3.6.</t>
  </si>
  <si>
    <t>1.4.</t>
  </si>
  <si>
    <t>1.5.</t>
  </si>
  <si>
    <t>1.6.</t>
  </si>
  <si>
    <t>1.7.</t>
  </si>
  <si>
    <t>1.8.</t>
  </si>
  <si>
    <t>1.9.</t>
  </si>
  <si>
    <t>1.6.1.</t>
  </si>
  <si>
    <t>1.6.2.</t>
  </si>
  <si>
    <t>EQUIPAMIENTO</t>
  </si>
  <si>
    <t>7.</t>
  </si>
  <si>
    <t>8.</t>
  </si>
  <si>
    <t>8.2</t>
  </si>
  <si>
    <t>8.3</t>
  </si>
  <si>
    <t>9.1</t>
  </si>
  <si>
    <t>CARTA GANTT</t>
  </si>
  <si>
    <t>MES 1</t>
  </si>
  <si>
    <t>MES 2</t>
  </si>
  <si>
    <t>MES 3</t>
  </si>
  <si>
    <t>MES 4</t>
  </si>
  <si>
    <t>D</t>
  </si>
  <si>
    <t>B.- TOTAL EQUIPOS</t>
  </si>
  <si>
    <t>A.- TOTAL GENERAL OBRA CIVIL</t>
  </si>
  <si>
    <t>C.- TOTAL MOBILIARIO</t>
  </si>
  <si>
    <t>D.- TOTAL CONSULTORIA</t>
  </si>
  <si>
    <t>D.</t>
  </si>
  <si>
    <t>TOTAL A+B+C+D</t>
  </si>
  <si>
    <t xml:space="preserve">XXXX XXXXXX XXXXXXXX </t>
  </si>
  <si>
    <t>1.1.3</t>
  </si>
  <si>
    <t>1.1.4</t>
  </si>
  <si>
    <t xml:space="preserve">CONEXION PROVISORIA A RED AGUA POTABLE </t>
  </si>
  <si>
    <t xml:space="preserve">CONEXIÓN PROVISORIA A RED  ALCANTARILLADO </t>
  </si>
  <si>
    <t>XXXXXXXX-X</t>
  </si>
  <si>
    <t>XXXX m2</t>
  </si>
  <si>
    <t>DESPEJE DE TERRENO</t>
  </si>
  <si>
    <t>ESCARPE, RELLENO Y COMPACTACIÓN</t>
  </si>
  <si>
    <t>TRAZADO, NIVELES Y REPLANTEO</t>
  </si>
  <si>
    <t>2.6.1</t>
  </si>
  <si>
    <t>2.6.2</t>
  </si>
  <si>
    <t>2.6.3</t>
  </si>
  <si>
    <t>2.10.1</t>
  </si>
  <si>
    <t xml:space="preserve">     ESTUCO</t>
  </si>
  <si>
    <t>CERCHA  ACERO GALVANIZADO</t>
  </si>
  <si>
    <t xml:space="preserve">      CERCHA  TIPO 2</t>
  </si>
  <si>
    <t xml:space="preserve">      CERCHA  TIPO 1 </t>
  </si>
  <si>
    <t>COSTANERAS ACERO GALVANIZADO</t>
  </si>
  <si>
    <t xml:space="preserve">      SOPORTE METALICO</t>
  </si>
  <si>
    <t xml:space="preserve">     CIELO YESO CARTON  e=10mm</t>
  </si>
  <si>
    <t xml:space="preserve">     CIELO YESO CARTON RH e=10mm</t>
  </si>
  <si>
    <t>ALEROS</t>
  </si>
  <si>
    <t xml:space="preserve">FRONTONES </t>
  </si>
  <si>
    <t xml:space="preserve">ACERO PV4 PREPINTADO </t>
  </si>
  <si>
    <t xml:space="preserve">HOJALATERIA </t>
  </si>
  <si>
    <t xml:space="preserve">CANALES DE ACERO GALVANIZADO PARA AGUAS LLUVIAS </t>
  </si>
  <si>
    <t>BAJADAS DE ACERO GALVANIZADO PARA AGUAS LLUVIAS</t>
  </si>
  <si>
    <t xml:space="preserve">     AISLACION TERMICA  DE CIELO</t>
  </si>
  <si>
    <t>PUERTA P2 0,80 x 2,00 M</t>
  </si>
  <si>
    <t xml:space="preserve">CERRADURAS EXTERIORES </t>
  </si>
  <si>
    <t xml:space="preserve">CERRADURAS INTERIORES </t>
  </si>
  <si>
    <t xml:space="preserve">VENTANAS </t>
  </si>
  <si>
    <t xml:space="preserve">PROTECCIONES METALICAS  </t>
  </si>
  <si>
    <t>3.2.2</t>
  </si>
  <si>
    <t xml:space="preserve">INODOROS </t>
  </si>
  <si>
    <t>3.3.3.1</t>
  </si>
  <si>
    <t>3.3.3.2</t>
  </si>
  <si>
    <t>3.3.3.3</t>
  </si>
  <si>
    <t>3.3.3.4</t>
  </si>
  <si>
    <t xml:space="preserve">REVESTIMIENTO INTERIOR </t>
  </si>
  <si>
    <t xml:space="preserve">PORCELANATO MUROS </t>
  </si>
  <si>
    <t>3.4.2</t>
  </si>
  <si>
    <t xml:space="preserve">PORCELANATO PISO </t>
  </si>
  <si>
    <t>3.4.3</t>
  </si>
  <si>
    <t xml:space="preserve">CORNISAS  </t>
  </si>
  <si>
    <t xml:space="preserve">PINTURAS Y BARNICES </t>
  </si>
  <si>
    <t>3.5.2</t>
  </si>
  <si>
    <t xml:space="preserve">EMPASTADO EXTERIOR </t>
  </si>
  <si>
    <t xml:space="preserve">ESMALTE DE AGUA ANTIHONGOS  </t>
  </si>
  <si>
    <t>3.5.3</t>
  </si>
  <si>
    <t xml:space="preserve">PROTECTOR DE MADERAS </t>
  </si>
  <si>
    <t>3.5.4</t>
  </si>
  <si>
    <t>3.5.5</t>
  </si>
  <si>
    <t>BARRAS DE SUJECION</t>
  </si>
  <si>
    <t>OBRAS COMPLEMENTARIAS</t>
  </si>
  <si>
    <t>RAMPA DE ACCESO</t>
  </si>
  <si>
    <t>BARANDA</t>
  </si>
  <si>
    <t xml:space="preserve">CIERRE PERIMETRAL </t>
  </si>
  <si>
    <t xml:space="preserve">    EXCAVACIONES</t>
  </si>
  <si>
    <t>3.5.6</t>
  </si>
  <si>
    <t xml:space="preserve">          PERFIL METALICO</t>
  </si>
  <si>
    <t xml:space="preserve">    MALLA DE ACERO RIGIDA GALVANIZADA</t>
  </si>
  <si>
    <t xml:space="preserve">    PORTON DE ACCESO PEATONAL</t>
  </si>
  <si>
    <t xml:space="preserve">    PORTON ACCESO VEHICULAR</t>
  </si>
  <si>
    <t xml:space="preserve">ESTACIONAMIENTO VEHICULAR </t>
  </si>
  <si>
    <t>4.5</t>
  </si>
  <si>
    <t xml:space="preserve">ESTACIONAMIENTO DE BICICLETAS </t>
  </si>
  <si>
    <t>4.6</t>
  </si>
  <si>
    <t xml:space="preserve">PAVIMENTO CIRCULACION </t>
  </si>
  <si>
    <t>4.6.1</t>
  </si>
  <si>
    <t>4.6.2</t>
  </si>
  <si>
    <t>4.6.3</t>
  </si>
  <si>
    <t>4.6.4</t>
  </si>
  <si>
    <t>4.6.5</t>
  </si>
  <si>
    <t>4.7</t>
  </si>
  <si>
    <t>MOBILIARIO URBANO</t>
  </si>
  <si>
    <t>4.7.1</t>
  </si>
  <si>
    <t>ESCAÑOS</t>
  </si>
  <si>
    <t>4.7.2</t>
  </si>
  <si>
    <t>BASUREROS</t>
  </si>
  <si>
    <t>4.8</t>
  </si>
  <si>
    <t>AREAS VERDES</t>
  </si>
  <si>
    <t>4.8.1</t>
  </si>
  <si>
    <t>ARBOLES</t>
  </si>
  <si>
    <t>4.8.2</t>
  </si>
  <si>
    <t>FLORES</t>
  </si>
  <si>
    <t>4.8.3</t>
  </si>
  <si>
    <t>CESPED EN ROLLO</t>
  </si>
  <si>
    <t>4.8.4</t>
  </si>
  <si>
    <t>MAICILLO COMPACTADO</t>
  </si>
  <si>
    <t>5.2</t>
  </si>
  <si>
    <t>5.3</t>
  </si>
  <si>
    <t>5.4</t>
  </si>
  <si>
    <t>INSTALACION DE ALCANTARILLADO</t>
  </si>
  <si>
    <t>INSTALACION DE AGUA POTABLE</t>
  </si>
  <si>
    <t>6.1</t>
  </si>
  <si>
    <t xml:space="preserve">ASEO FINAL </t>
  </si>
  <si>
    <t xml:space="preserve">MICROONDA </t>
  </si>
  <si>
    <t xml:space="preserve">REFRIGERADOR </t>
  </si>
  <si>
    <t xml:space="preserve">ANAFE GAS 2 QUEMADORES </t>
  </si>
  <si>
    <t xml:space="preserve">SILLA </t>
  </si>
  <si>
    <t xml:space="preserve">MUEBLE COCINA </t>
  </si>
  <si>
    <t xml:space="preserve">BIBLIOTECA </t>
  </si>
  <si>
    <t>2.12.1.1</t>
  </si>
  <si>
    <t>2.12.1.2</t>
  </si>
  <si>
    <t>2.12.4.1</t>
  </si>
  <si>
    <t>2.12.4.2</t>
  </si>
  <si>
    <t>2.12.4.3</t>
  </si>
  <si>
    <t>2.12.4.4</t>
  </si>
  <si>
    <t>2.10.2</t>
  </si>
  <si>
    <t>2.12.8.2</t>
  </si>
  <si>
    <t>2.12.8.3</t>
  </si>
  <si>
    <t xml:space="preserve">    BASE ESTABILIZADA COMPACTADA</t>
  </si>
  <si>
    <t xml:space="preserve">    CAMA DE RIPIO COMPACTADA</t>
  </si>
  <si>
    <t xml:space="preserve">    SOLERILLAS</t>
  </si>
  <si>
    <t xml:space="preserve">     ANTICORROSIVO Y ESMALTE SINTETICO</t>
  </si>
  <si>
    <t>(Cuando Aplique)</t>
  </si>
  <si>
    <t>PLACA CONMEMORATIVA (SEGÚN FORMATO GORE)</t>
  </si>
  <si>
    <t>PROYECTOS MENORES A 5000 UTM</t>
  </si>
  <si>
    <t>ILUSTRE MUNICIPALIDAD DE XXXXXX (o SERVICIO XXXX)</t>
  </si>
  <si>
    <t xml:space="preserve">RADIER G20 </t>
  </si>
  <si>
    <t xml:space="preserve">HORMIGON G30 </t>
  </si>
  <si>
    <t xml:space="preserve">EMPLANTILLADO G5 </t>
  </si>
  <si>
    <t xml:space="preserve">CIMIENTOS G15 </t>
  </si>
  <si>
    <t xml:space="preserve">SOBRECIMIENTOS G30 </t>
  </si>
  <si>
    <t xml:space="preserve">    EMPLANTILLADO G5 </t>
  </si>
  <si>
    <t xml:space="preserve">    CIMIENTOS G15 </t>
  </si>
  <si>
    <r>
      <t>CONSTRUCCION SEDE SOCIAL XXXXX</t>
    </r>
    <r>
      <rPr>
        <sz val="12"/>
        <color indexed="8"/>
        <rFont val="Century Gothic"/>
        <family val="2"/>
      </rPr>
      <t>, Comuna de XXXXX</t>
    </r>
  </si>
  <si>
    <t>ANEXO Nª 4 PRESUPUESTO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</si>
</sst>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  <numFmt numFmtId="166" formatCode="#,##0.00_);\-#,##0.00"/>
    <numFmt numFmtId="167" formatCode="#,##0.000_);\-#,##0.000"/>
    <numFmt numFmtId="168" formatCode="#,##0_ ;\-#,##0\ "/>
    <numFmt numFmtId="169" formatCode="#,##0.00_ ;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10"/>
      <color indexed="8"/>
      <name val="Century Gothic"/>
      <family val="2"/>
    </font>
    <font>
      <sz val="11"/>
      <color indexed="8"/>
      <name val="Century Gothic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indexed="8"/>
      <name val="Century Gothic"/>
      <family val="2"/>
    </font>
    <font>
      <sz val="8"/>
      <name val="Calibri"/>
      <family val="2"/>
      <scheme val="minor"/>
    </font>
    <font>
      <sz val="11"/>
      <name val="Century Gothic"/>
      <family val="2"/>
    </font>
    <font>
      <sz val="10"/>
      <name val="Century Gothic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sz val="12"/>
      <color indexed="8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3" tint="0.39997558519241921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271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91">
    <xf numFmtId="0" fontId="0" fillId="0" borderId="0" xfId="0"/>
    <xf numFmtId="165" fontId="3" fillId="0" borderId="5" xfId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right" vertical="center"/>
    </xf>
    <xf numFmtId="165" fontId="3" fillId="0" borderId="11" xfId="1" applyNumberFormat="1" applyFont="1" applyBorder="1" applyAlignment="1">
      <alignment horizontal="right" vertical="center"/>
    </xf>
    <xf numFmtId="165" fontId="0" fillId="0" borderId="0" xfId="0" applyNumberFormat="1"/>
    <xf numFmtId="0" fontId="0" fillId="0" borderId="0" xfId="0" applyAlignment="1">
      <alignment horizontal="center"/>
    </xf>
    <xf numFmtId="167" fontId="0" fillId="0" borderId="0" xfId="0" applyNumberFormat="1"/>
    <xf numFmtId="167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right"/>
    </xf>
    <xf numFmtId="167" fontId="2" fillId="0" borderId="0" xfId="0" applyNumberFormat="1" applyFont="1"/>
    <xf numFmtId="166" fontId="3" fillId="0" borderId="5" xfId="0" applyNumberFormat="1" applyFont="1" applyBorder="1" applyAlignment="1">
      <alignment horizontal="center" vertical="center"/>
    </xf>
    <xf numFmtId="166" fontId="3" fillId="0" borderId="11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66" fontId="3" fillId="0" borderId="16" xfId="0" applyNumberFormat="1" applyFont="1" applyBorder="1" applyAlignment="1">
      <alignment horizontal="center" vertical="center"/>
    </xf>
    <xf numFmtId="165" fontId="3" fillId="0" borderId="16" xfId="1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165" fontId="3" fillId="0" borderId="19" xfId="1" applyNumberFormat="1" applyFont="1" applyBorder="1" applyAlignment="1">
      <alignment horizontal="right" vertical="center"/>
    </xf>
    <xf numFmtId="165" fontId="3" fillId="0" borderId="21" xfId="1" applyNumberFormat="1" applyFont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166" fontId="3" fillId="0" borderId="2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indent="6"/>
    </xf>
    <xf numFmtId="0" fontId="3" fillId="0" borderId="11" xfId="0" applyFont="1" applyBorder="1" applyAlignment="1">
      <alignment horizontal="left" vertical="center" indent="4"/>
    </xf>
    <xf numFmtId="0" fontId="3" fillId="0" borderId="12" xfId="0" applyFont="1" applyBorder="1" applyAlignment="1">
      <alignment horizontal="left" vertical="center" indent="2"/>
    </xf>
    <xf numFmtId="165" fontId="3" fillId="0" borderId="4" xfId="1" applyNumberFormat="1" applyFont="1" applyBorder="1" applyAlignment="1">
      <alignment horizontal="right" vertical="center"/>
    </xf>
    <xf numFmtId="165" fontId="3" fillId="0" borderId="14" xfId="1" applyNumberFormat="1" applyFont="1" applyBorder="1" applyAlignment="1">
      <alignment horizontal="right" vertical="center"/>
    </xf>
    <xf numFmtId="165" fontId="3" fillId="0" borderId="17" xfId="1" applyNumberFormat="1" applyFont="1" applyBorder="1" applyAlignment="1">
      <alignment horizontal="right" vertical="center"/>
    </xf>
    <xf numFmtId="165" fontId="3" fillId="0" borderId="20" xfId="1" applyNumberFormat="1" applyFont="1" applyBorder="1" applyAlignment="1">
      <alignment horizontal="right" vertical="center"/>
    </xf>
    <xf numFmtId="165" fontId="3" fillId="0" borderId="28" xfId="1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9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9" fontId="0" fillId="0" borderId="5" xfId="0" applyNumberFormat="1" applyBorder="1" applyAlignment="1">
      <alignment horizontal="center"/>
    </xf>
    <xf numFmtId="9" fontId="0" fillId="0" borderId="35" xfId="0" applyNumberForma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" fillId="0" borderId="11" xfId="0" applyFont="1" applyBorder="1"/>
    <xf numFmtId="0" fontId="3" fillId="0" borderId="18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indent="2"/>
    </xf>
    <xf numFmtId="166" fontId="3" fillId="0" borderId="0" xfId="0" applyNumberFormat="1" applyFont="1" applyAlignment="1">
      <alignment horizontal="center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4" xfId="1" applyNumberFormat="1" applyFont="1" applyFill="1" applyBorder="1" applyAlignment="1">
      <alignment horizontal="right" vertical="center"/>
    </xf>
    <xf numFmtId="49" fontId="0" fillId="0" borderId="0" xfId="0" applyNumberFormat="1" applyAlignment="1">
      <alignment horizontal="left"/>
    </xf>
    <xf numFmtId="0" fontId="0" fillId="6" borderId="0" xfId="0" applyFill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9" xfId="0" applyBorder="1"/>
    <xf numFmtId="0" fontId="0" fillId="0" borderId="8" xfId="0" applyBorder="1"/>
    <xf numFmtId="0" fontId="0" fillId="0" borderId="7" xfId="0" applyBorder="1"/>
    <xf numFmtId="0" fontId="4" fillId="3" borderId="3" xfId="0" applyFont="1" applyFill="1" applyBorder="1" applyAlignment="1">
      <alignment horizontal="left" vertical="center"/>
    </xf>
    <xf numFmtId="0" fontId="3" fillId="0" borderId="26" xfId="0" applyFont="1" applyBorder="1" applyAlignment="1">
      <alignment horizontal="left" vertical="center" indent="2"/>
    </xf>
    <xf numFmtId="0" fontId="3" fillId="0" borderId="5" xfId="0" applyFont="1" applyBorder="1" applyAlignment="1">
      <alignment horizontal="left" vertical="center" indent="4"/>
    </xf>
    <xf numFmtId="0" fontId="3" fillId="0" borderId="5" xfId="0" applyFont="1" applyBorder="1" applyAlignment="1">
      <alignment horizontal="left" vertical="center" indent="6"/>
    </xf>
    <xf numFmtId="0" fontId="3" fillId="0" borderId="16" xfId="0" applyFont="1" applyBorder="1" applyAlignment="1">
      <alignment horizontal="left" vertical="center" indent="2"/>
    </xf>
    <xf numFmtId="0" fontId="3" fillId="0" borderId="5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166" fontId="3" fillId="0" borderId="35" xfId="0" applyNumberFormat="1" applyFont="1" applyBorder="1" applyAlignment="1">
      <alignment horizontal="center" vertical="center"/>
    </xf>
    <xf numFmtId="165" fontId="3" fillId="0" borderId="35" xfId="1" applyNumberFormat="1" applyFont="1" applyFill="1" applyBorder="1" applyAlignment="1">
      <alignment horizontal="right" vertical="center"/>
    </xf>
    <xf numFmtId="165" fontId="3" fillId="0" borderId="36" xfId="1" applyNumberFormat="1" applyFont="1" applyFill="1" applyBorder="1" applyAlignment="1">
      <alignment horizontal="right" vertical="center"/>
    </xf>
    <xf numFmtId="0" fontId="0" fillId="7" borderId="0" xfId="0" applyFill="1"/>
    <xf numFmtId="165" fontId="3" fillId="0" borderId="19" xfId="1" applyNumberFormat="1" applyFont="1" applyFill="1" applyBorder="1" applyAlignment="1">
      <alignment horizontal="right" vertical="center"/>
    </xf>
    <xf numFmtId="165" fontId="3" fillId="0" borderId="14" xfId="1" applyNumberFormat="1" applyFont="1" applyFill="1" applyBorder="1" applyAlignment="1">
      <alignment horizontal="right" vertical="center"/>
    </xf>
    <xf numFmtId="0" fontId="4" fillId="2" borderId="51" xfId="0" applyFont="1" applyFill="1" applyBorder="1" applyAlignment="1">
      <alignment horizontal="left" vertical="center"/>
    </xf>
    <xf numFmtId="166" fontId="3" fillId="0" borderId="12" xfId="0" applyNumberFormat="1" applyFont="1" applyBorder="1" applyAlignment="1">
      <alignment horizontal="center" vertical="center"/>
    </xf>
    <xf numFmtId="165" fontId="3" fillId="0" borderId="12" xfId="1" applyNumberFormat="1" applyFont="1" applyBorder="1" applyAlignment="1">
      <alignment horizontal="right" vertical="center"/>
    </xf>
    <xf numFmtId="165" fontId="3" fillId="0" borderId="13" xfId="1" applyNumberFormat="1" applyFont="1" applyBorder="1" applyAlignment="1">
      <alignment horizontal="right" vertical="center"/>
    </xf>
    <xf numFmtId="165" fontId="14" fillId="3" borderId="7" xfId="0" applyNumberFormat="1" applyFont="1" applyFill="1" applyBorder="1"/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right" vertical="center"/>
    </xf>
    <xf numFmtId="165" fontId="3" fillId="0" borderId="1" xfId="1" applyNumberFormat="1" applyFont="1" applyBorder="1" applyAlignment="1">
      <alignment horizontal="right" vertical="center"/>
    </xf>
    <xf numFmtId="0" fontId="4" fillId="3" borderId="9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 indent="4"/>
    </xf>
    <xf numFmtId="0" fontId="3" fillId="0" borderId="16" xfId="0" applyFont="1" applyBorder="1" applyAlignment="1">
      <alignment horizontal="left" vertical="center" indent="4"/>
    </xf>
    <xf numFmtId="0" fontId="13" fillId="0" borderId="19" xfId="0" applyFont="1" applyBorder="1" applyAlignment="1">
      <alignment horizontal="left" vertical="center" indent="4"/>
    </xf>
    <xf numFmtId="0" fontId="13" fillId="0" borderId="19" xfId="0" applyFont="1" applyBorder="1" applyAlignment="1">
      <alignment horizontal="left" vertical="center" indent="6"/>
    </xf>
    <xf numFmtId="0" fontId="3" fillId="0" borderId="19" xfId="0" applyFont="1" applyBorder="1" applyAlignment="1">
      <alignment horizontal="left" vertical="center" indent="6"/>
    </xf>
    <xf numFmtId="0" fontId="3" fillId="0" borderId="19" xfId="0" applyFont="1" applyBorder="1" applyAlignment="1">
      <alignment horizontal="left" vertical="center" indent="2"/>
    </xf>
    <xf numFmtId="0" fontId="3" fillId="0" borderId="11" xfId="0" applyFont="1" applyBorder="1" applyAlignment="1">
      <alignment horizontal="left" vertical="center" indent="2"/>
    </xf>
    <xf numFmtId="0" fontId="3" fillId="0" borderId="5" xfId="0" applyFont="1" applyBorder="1" applyAlignment="1">
      <alignment horizontal="left" vertical="center" indent="2"/>
    </xf>
    <xf numFmtId="0" fontId="5" fillId="5" borderId="34" xfId="0" applyFont="1" applyFill="1" applyBorder="1" applyAlignment="1">
      <alignment horizontal="left" vertical="center"/>
    </xf>
    <xf numFmtId="0" fontId="5" fillId="5" borderId="35" xfId="0" applyFont="1" applyFill="1" applyBorder="1" applyAlignment="1">
      <alignment horizontal="center" vertical="center"/>
    </xf>
    <xf numFmtId="167" fontId="5" fillId="5" borderId="35" xfId="0" applyNumberFormat="1" applyFont="1" applyFill="1" applyBorder="1" applyAlignment="1">
      <alignment horizontal="center" vertical="center"/>
    </xf>
    <xf numFmtId="165" fontId="5" fillId="5" borderId="35" xfId="1" applyNumberFormat="1" applyFont="1" applyFill="1" applyBorder="1" applyAlignment="1">
      <alignment horizontal="center" vertical="center"/>
    </xf>
    <xf numFmtId="165" fontId="5" fillId="5" borderId="36" xfId="1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2" borderId="2" xfId="0" applyFill="1" applyBorder="1" applyAlignment="1">
      <alignment horizontal="center"/>
    </xf>
    <xf numFmtId="0" fontId="7" fillId="2" borderId="9" xfId="0" applyFont="1" applyFill="1" applyBorder="1"/>
    <xf numFmtId="0" fontId="7" fillId="2" borderId="8" xfId="0" applyFont="1" applyFill="1" applyBorder="1"/>
    <xf numFmtId="0" fontId="7" fillId="2" borderId="2" xfId="0" applyFont="1" applyFill="1" applyBorder="1" applyAlignment="1">
      <alignment horizont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 indent="2"/>
    </xf>
    <xf numFmtId="168" fontId="0" fillId="0" borderId="13" xfId="0" applyNumberFormat="1" applyBorder="1"/>
    <xf numFmtId="168" fontId="0" fillId="0" borderId="14" xfId="0" applyNumberFormat="1" applyBorder="1"/>
    <xf numFmtId="168" fontId="0" fillId="2" borderId="1" xfId="0" applyNumberFormat="1" applyFill="1" applyBorder="1"/>
    <xf numFmtId="168" fontId="0" fillId="0" borderId="36" xfId="0" applyNumberFormat="1" applyBorder="1"/>
    <xf numFmtId="168" fontId="7" fillId="2" borderId="1" xfId="0" applyNumberFormat="1" applyFont="1" applyFill="1" applyBorder="1"/>
    <xf numFmtId="168" fontId="7" fillId="3" borderId="7" xfId="0" applyNumberFormat="1" applyFont="1" applyFill="1" applyBorder="1"/>
    <xf numFmtId="168" fontId="0" fillId="0" borderId="47" xfId="0" applyNumberFormat="1" applyBorder="1"/>
    <xf numFmtId="168" fontId="14" fillId="3" borderId="7" xfId="0" applyNumberFormat="1" applyFont="1" applyFill="1" applyBorder="1"/>
    <xf numFmtId="3" fontId="3" fillId="0" borderId="13" xfId="1" applyNumberFormat="1" applyFont="1" applyBorder="1" applyAlignment="1">
      <alignment horizontal="right" vertical="center"/>
    </xf>
    <xf numFmtId="3" fontId="3" fillId="0" borderId="14" xfId="1" applyNumberFormat="1" applyFont="1" applyBorder="1" applyAlignment="1">
      <alignment horizontal="right" vertical="center"/>
    </xf>
    <xf numFmtId="3" fontId="3" fillId="0" borderId="28" xfId="1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horizontal="right" vertical="center"/>
    </xf>
    <xf numFmtId="3" fontId="14" fillId="0" borderId="7" xfId="0" applyNumberFormat="1" applyFont="1" applyBorder="1"/>
    <xf numFmtId="164" fontId="0" fillId="0" borderId="0" xfId="0" applyNumberFormat="1"/>
    <xf numFmtId="168" fontId="0" fillId="0" borderId="0" xfId="0" applyNumberFormat="1"/>
    <xf numFmtId="168" fontId="15" fillId="0" borderId="13" xfId="0" applyNumberFormat="1" applyFont="1" applyBorder="1"/>
    <xf numFmtId="168" fontId="15" fillId="0" borderId="14" xfId="0" applyNumberFormat="1" applyFont="1" applyBorder="1"/>
    <xf numFmtId="168" fontId="15" fillId="8" borderId="1" xfId="0" applyNumberFormat="1" applyFont="1" applyFill="1" applyBorder="1"/>
    <xf numFmtId="168" fontId="15" fillId="0" borderId="36" xfId="0" applyNumberFormat="1" applyFont="1" applyBorder="1"/>
    <xf numFmtId="168" fontId="16" fillId="8" borderId="1" xfId="0" applyNumberFormat="1" applyFont="1" applyFill="1" applyBorder="1"/>
    <xf numFmtId="164" fontId="3" fillId="0" borderId="11" xfId="1" applyFont="1" applyBorder="1" applyAlignment="1">
      <alignment horizontal="right" vertical="center"/>
    </xf>
    <xf numFmtId="164" fontId="3" fillId="0" borderId="14" xfId="1" applyFont="1" applyBorder="1" applyAlignment="1">
      <alignment horizontal="right" vertical="center"/>
    </xf>
    <xf numFmtId="164" fontId="3" fillId="0" borderId="19" xfId="1" applyFont="1" applyBorder="1" applyAlignment="1">
      <alignment horizontal="right" vertical="center"/>
    </xf>
    <xf numFmtId="164" fontId="3" fillId="0" borderId="20" xfId="1" applyFont="1" applyBorder="1" applyAlignment="1">
      <alignment horizontal="right" vertical="center"/>
    </xf>
    <xf numFmtId="169" fontId="0" fillId="0" borderId="13" xfId="0" applyNumberFormat="1" applyBorder="1"/>
    <xf numFmtId="169" fontId="0" fillId="0" borderId="14" xfId="0" applyNumberFormat="1" applyBorder="1"/>
    <xf numFmtId="169" fontId="0" fillId="2" borderId="1" xfId="0" applyNumberFormat="1" applyFill="1" applyBorder="1"/>
    <xf numFmtId="169" fontId="0" fillId="0" borderId="36" xfId="0" applyNumberFormat="1" applyBorder="1"/>
    <xf numFmtId="169" fontId="7" fillId="2" borderId="1" xfId="0" applyNumberFormat="1" applyFont="1" applyFill="1" applyBorder="1"/>
    <xf numFmtId="164" fontId="3" fillId="0" borderId="16" xfId="1" applyFont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0" fontId="3" fillId="0" borderId="53" xfId="0" applyFont="1" applyBorder="1" applyAlignment="1">
      <alignment horizontal="left" vertical="center" indent="2"/>
    </xf>
    <xf numFmtId="0" fontId="3" fillId="0" borderId="54" xfId="0" applyFont="1" applyBorder="1" applyAlignment="1">
      <alignment horizontal="left" vertical="center" indent="4"/>
    </xf>
    <xf numFmtId="0" fontId="3" fillId="0" borderId="42" xfId="0" applyFont="1" applyBorder="1" applyAlignment="1">
      <alignment horizontal="left" vertical="center" indent="4"/>
    </xf>
    <xf numFmtId="0" fontId="3" fillId="0" borderId="55" xfId="0" applyFont="1" applyBorder="1" applyAlignment="1">
      <alignment horizontal="left" vertical="center" indent="4"/>
    </xf>
    <xf numFmtId="0" fontId="3" fillId="0" borderId="56" xfId="0" applyFont="1" applyBorder="1" applyAlignment="1">
      <alignment horizontal="left" vertical="center" indent="2"/>
    </xf>
    <xf numFmtId="0" fontId="3" fillId="0" borderId="58" xfId="0" applyFont="1" applyBorder="1" applyAlignment="1">
      <alignment horizontal="left" vertical="center" indent="4"/>
    </xf>
    <xf numFmtId="0" fontId="3" fillId="0" borderId="57" xfId="0" applyFont="1" applyBorder="1" applyAlignment="1">
      <alignment horizontal="left" vertical="top" indent="2"/>
    </xf>
    <xf numFmtId="0" fontId="3" fillId="0" borderId="58" xfId="0" applyFont="1" applyBorder="1" applyAlignment="1">
      <alignment horizontal="left" vertical="top" indent="2"/>
    </xf>
    <xf numFmtId="0" fontId="3" fillId="0" borderId="59" xfId="0" applyFont="1" applyBorder="1" applyAlignment="1">
      <alignment horizontal="left" vertical="top" indent="2"/>
    </xf>
    <xf numFmtId="0" fontId="13" fillId="0" borderId="42" xfId="0" applyFont="1" applyBorder="1" applyAlignment="1">
      <alignment horizontal="left" vertical="center" indent="4"/>
    </xf>
    <xf numFmtId="0" fontId="3" fillId="0" borderId="42" xfId="0" applyFont="1" applyBorder="1" applyAlignment="1">
      <alignment horizontal="left" vertical="center" indent="6"/>
    </xf>
    <xf numFmtId="0" fontId="13" fillId="0" borderId="58" xfId="0" applyFont="1" applyBorder="1" applyAlignment="1">
      <alignment horizontal="left" vertical="center" indent="3"/>
    </xf>
    <xf numFmtId="0" fontId="3" fillId="0" borderId="58" xfId="0" applyFont="1" applyBorder="1" applyAlignment="1">
      <alignment horizontal="left" vertical="center" indent="3"/>
    </xf>
    <xf numFmtId="0" fontId="3" fillId="0" borderId="59" xfId="0" applyFont="1" applyBorder="1" applyAlignment="1">
      <alignment horizontal="left" vertical="center" indent="3"/>
    </xf>
    <xf numFmtId="0" fontId="0" fillId="0" borderId="10" xfId="0" applyBorder="1"/>
    <xf numFmtId="0" fontId="0" fillId="0" borderId="6" xfId="0" applyBorder="1"/>
    <xf numFmtId="0" fontId="0" fillId="0" borderId="27" xfId="0" applyBorder="1"/>
    <xf numFmtId="0" fontId="3" fillId="0" borderId="21" xfId="0" applyFont="1" applyBorder="1" applyAlignment="1">
      <alignment horizontal="left" vertical="center" indent="4"/>
    </xf>
    <xf numFmtId="0" fontId="13" fillId="0" borderId="11" xfId="0" applyFont="1" applyBorder="1" applyAlignment="1">
      <alignment horizontal="left" vertical="center" indent="4"/>
    </xf>
    <xf numFmtId="0" fontId="13" fillId="0" borderId="11" xfId="0" applyFont="1" applyBorder="1" applyAlignment="1">
      <alignment horizontal="left" vertical="center" indent="6"/>
    </xf>
    <xf numFmtId="0" fontId="13" fillId="0" borderId="21" xfId="0" applyFont="1" applyBorder="1" applyAlignment="1">
      <alignment horizontal="left" vertical="center" indent="4"/>
    </xf>
    <xf numFmtId="164" fontId="3" fillId="0" borderId="21" xfId="1" applyFont="1" applyBorder="1" applyAlignment="1">
      <alignment horizontal="right" vertical="center"/>
    </xf>
    <xf numFmtId="164" fontId="3" fillId="0" borderId="28" xfId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4" fillId="2" borderId="32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3" borderId="32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9" borderId="24" xfId="0" applyFont="1" applyFill="1" applyBorder="1" applyAlignment="1">
      <alignment vertical="center"/>
    </xf>
    <xf numFmtId="0" fontId="3" fillId="9" borderId="25" xfId="0" applyFont="1" applyFill="1" applyBorder="1" applyAlignment="1">
      <alignment vertical="center"/>
    </xf>
    <xf numFmtId="0" fontId="3" fillId="9" borderId="23" xfId="0" applyFont="1" applyFill="1" applyBorder="1" applyAlignment="1">
      <alignment vertical="center"/>
    </xf>
    <xf numFmtId="0" fontId="3" fillId="9" borderId="5" xfId="0" applyFont="1" applyFill="1" applyBorder="1" applyAlignment="1">
      <alignment horizontal="center" vertical="center"/>
    </xf>
    <xf numFmtId="166" fontId="3" fillId="9" borderId="5" xfId="0" applyNumberFormat="1" applyFont="1" applyFill="1" applyBorder="1" applyAlignment="1">
      <alignment horizontal="center" vertical="center"/>
    </xf>
    <xf numFmtId="165" fontId="3" fillId="9" borderId="5" xfId="1" applyNumberFormat="1" applyFont="1" applyFill="1" applyBorder="1" applyAlignment="1">
      <alignment horizontal="right" vertical="center"/>
    </xf>
    <xf numFmtId="165" fontId="3" fillId="9" borderId="11" xfId="1" applyNumberFormat="1" applyFont="1" applyFill="1" applyBorder="1" applyAlignment="1">
      <alignment horizontal="right" vertical="center"/>
    </xf>
    <xf numFmtId="165" fontId="3" fillId="9" borderId="14" xfId="1" applyNumberFormat="1" applyFont="1" applyFill="1" applyBorder="1" applyAlignment="1">
      <alignment horizontal="right" vertical="center"/>
    </xf>
    <xf numFmtId="165" fontId="3" fillId="9" borderId="4" xfId="1" applyNumberFormat="1" applyFont="1" applyFill="1" applyBorder="1" applyAlignment="1">
      <alignment horizontal="right" vertical="center"/>
    </xf>
    <xf numFmtId="166" fontId="3" fillId="9" borderId="11" xfId="0" applyNumberFormat="1" applyFont="1" applyFill="1" applyBorder="1" applyAlignment="1">
      <alignment horizontal="center" vertical="center"/>
    </xf>
    <xf numFmtId="0" fontId="3" fillId="9" borderId="19" xfId="0" applyFont="1" applyFill="1" applyBorder="1" applyAlignment="1">
      <alignment horizontal="center" vertical="center"/>
    </xf>
    <xf numFmtId="165" fontId="3" fillId="9" borderId="19" xfId="1" applyNumberFormat="1" applyFont="1" applyFill="1" applyBorder="1" applyAlignment="1">
      <alignment horizontal="right" vertical="center"/>
    </xf>
    <xf numFmtId="166" fontId="3" fillId="9" borderId="19" xfId="0" applyNumberFormat="1" applyFont="1" applyFill="1" applyBorder="1" applyAlignment="1">
      <alignment horizontal="center" vertical="center"/>
    </xf>
    <xf numFmtId="165" fontId="3" fillId="9" borderId="20" xfId="1" applyNumberFormat="1" applyFont="1" applyFill="1" applyBorder="1" applyAlignment="1">
      <alignment horizontal="right" vertical="center"/>
    </xf>
    <xf numFmtId="165" fontId="3" fillId="9" borderId="17" xfId="1" applyNumberFormat="1" applyFont="1" applyFill="1" applyBorder="1" applyAlignment="1">
      <alignment horizontal="right" vertical="center"/>
    </xf>
    <xf numFmtId="0" fontId="4" fillId="2" borderId="52" xfId="0" applyFont="1" applyFill="1" applyBorder="1" applyAlignment="1">
      <alignment vertical="center"/>
    </xf>
    <xf numFmtId="0" fontId="4" fillId="2" borderId="44" xfId="0" applyFont="1" applyFill="1" applyBorder="1" applyAlignment="1">
      <alignment vertical="center"/>
    </xf>
    <xf numFmtId="0" fontId="4" fillId="2" borderId="45" xfId="0" applyFont="1" applyFill="1" applyBorder="1" applyAlignment="1">
      <alignment vertical="center"/>
    </xf>
    <xf numFmtId="165" fontId="3" fillId="9" borderId="13" xfId="1" applyNumberFormat="1" applyFont="1" applyFill="1" applyBorder="1" applyAlignment="1">
      <alignment horizontal="right" vertical="center"/>
    </xf>
    <xf numFmtId="165" fontId="3" fillId="9" borderId="28" xfId="1" applyNumberFormat="1" applyFont="1" applyFill="1" applyBorder="1" applyAlignment="1">
      <alignment horizontal="right" vertical="center"/>
    </xf>
    <xf numFmtId="0" fontId="3" fillId="9" borderId="2" xfId="0" applyFont="1" applyFill="1" applyBorder="1" applyAlignment="1">
      <alignment horizontal="center" vertical="center"/>
    </xf>
    <xf numFmtId="166" fontId="3" fillId="9" borderId="2" xfId="0" applyNumberFormat="1" applyFont="1" applyFill="1" applyBorder="1" applyAlignment="1">
      <alignment horizontal="center" vertical="center"/>
    </xf>
    <xf numFmtId="165" fontId="3" fillId="9" borderId="2" xfId="1" applyNumberFormat="1" applyFont="1" applyFill="1" applyBorder="1" applyAlignment="1">
      <alignment horizontal="right" vertical="center"/>
    </xf>
    <xf numFmtId="165" fontId="3" fillId="9" borderId="1" xfId="1" applyNumberFormat="1" applyFont="1" applyFill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5" fillId="5" borderId="60" xfId="0" applyFont="1" applyFill="1" applyBorder="1" applyAlignment="1">
      <alignment horizontal="center" vertical="center"/>
    </xf>
    <xf numFmtId="0" fontId="5" fillId="5" borderId="61" xfId="0" applyFont="1" applyFill="1" applyBorder="1" applyAlignment="1">
      <alignment horizontal="center" vertical="center"/>
    </xf>
    <xf numFmtId="0" fontId="5" fillId="5" borderId="6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2" fillId="4" borderId="38" xfId="0" applyFont="1" applyFill="1" applyBorder="1" applyAlignment="1">
      <alignment horizontal="center" vertical="center" shrinkToFit="1"/>
    </xf>
    <xf numFmtId="0" fontId="12" fillId="4" borderId="39" xfId="0" applyFont="1" applyFill="1" applyBorder="1" applyAlignment="1">
      <alignment horizontal="center" vertical="center" shrinkToFit="1"/>
    </xf>
    <xf numFmtId="0" fontId="12" fillId="4" borderId="40" xfId="0" applyFont="1" applyFill="1" applyBorder="1" applyAlignment="1">
      <alignment horizontal="center" vertical="center" shrinkToFit="1"/>
    </xf>
    <xf numFmtId="0" fontId="12" fillId="4" borderId="41" xfId="0" applyFont="1" applyFill="1" applyBorder="1" applyAlignment="1">
      <alignment horizontal="center" vertical="center" shrinkToFit="1"/>
    </xf>
    <xf numFmtId="0" fontId="12" fillId="4" borderId="37" xfId="0" applyFont="1" applyFill="1" applyBorder="1" applyAlignment="1">
      <alignment horizontal="center" vertical="center" shrinkToFit="1"/>
    </xf>
    <xf numFmtId="0" fontId="12" fillId="4" borderId="42" xfId="0" applyFont="1" applyFill="1" applyBorder="1" applyAlignment="1">
      <alignment horizontal="center" vertical="center" shrinkToFit="1"/>
    </xf>
    <xf numFmtId="0" fontId="4" fillId="2" borderId="52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left" vertical="center"/>
    </xf>
    <xf numFmtId="0" fontId="4" fillId="2" borderId="45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left"/>
    </xf>
    <xf numFmtId="0" fontId="14" fillId="3" borderId="9" xfId="0" applyFont="1" applyFill="1" applyBorder="1" applyAlignment="1">
      <alignment horizontal="left"/>
    </xf>
    <xf numFmtId="0" fontId="14" fillId="3" borderId="8" xfId="0" applyFont="1" applyFill="1" applyBorder="1" applyAlignment="1">
      <alignment horizontal="left"/>
    </xf>
    <xf numFmtId="0" fontId="14" fillId="3" borderId="7" xfId="0" applyFont="1" applyFill="1" applyBorder="1" applyAlignment="1">
      <alignment horizontal="left"/>
    </xf>
    <xf numFmtId="0" fontId="3" fillId="0" borderId="23" xfId="0" applyFont="1" applyBorder="1" applyAlignment="1">
      <alignment horizontal="left" vertical="center" indent="2"/>
    </xf>
    <xf numFmtId="0" fontId="3" fillId="0" borderId="24" xfId="0" applyFont="1" applyBorder="1" applyAlignment="1">
      <alignment horizontal="left" vertical="center" indent="2"/>
    </xf>
    <xf numFmtId="0" fontId="3" fillId="0" borderId="54" xfId="0" applyFont="1" applyBorder="1" applyAlignment="1">
      <alignment horizontal="left" vertical="center" indent="2"/>
    </xf>
    <xf numFmtId="0" fontId="7" fillId="2" borderId="9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22" xfId="0" applyFont="1" applyFill="1" applyBorder="1" applyAlignment="1">
      <alignment horizontal="left"/>
    </xf>
    <xf numFmtId="0" fontId="0" fillId="0" borderId="64" xfId="0" applyBorder="1" applyAlignment="1">
      <alignment horizontal="left"/>
    </xf>
    <xf numFmtId="0" fontId="0" fillId="0" borderId="63" xfId="0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22" xfId="0" applyFill="1" applyBorder="1" applyAlignment="1">
      <alignment horizontal="left"/>
    </xf>
    <xf numFmtId="0" fontId="0" fillId="0" borderId="22" xfId="0" applyBorder="1" applyAlignment="1">
      <alignment horizontal="left"/>
    </xf>
    <xf numFmtId="0" fontId="4" fillId="3" borderId="9" xfId="0" applyFont="1" applyFill="1" applyBorder="1" applyAlignment="1">
      <alignment horizontal="left" vertical="center"/>
    </xf>
    <xf numFmtId="0" fontId="3" fillId="0" borderId="29" xfId="0" applyFont="1" applyBorder="1" applyAlignment="1">
      <alignment horizontal="left" vertical="center" indent="2"/>
    </xf>
    <xf numFmtId="0" fontId="3" fillId="0" borderId="30" xfId="0" applyFont="1" applyBorder="1" applyAlignment="1">
      <alignment horizontal="left" vertical="center" indent="2"/>
    </xf>
    <xf numFmtId="0" fontId="3" fillId="0" borderId="53" xfId="0" applyFont="1" applyBorder="1" applyAlignment="1">
      <alignment horizontal="left" vertical="center" indent="2"/>
    </xf>
    <xf numFmtId="0" fontId="3" fillId="0" borderId="60" xfId="0" applyFont="1" applyBorder="1" applyAlignment="1">
      <alignment horizontal="left" vertical="center" indent="2"/>
    </xf>
    <xf numFmtId="0" fontId="3" fillId="0" borderId="61" xfId="0" applyFont="1" applyBorder="1" applyAlignment="1">
      <alignment horizontal="left" vertical="center" indent="2"/>
    </xf>
    <xf numFmtId="0" fontId="3" fillId="0" borderId="63" xfId="0" applyFont="1" applyBorder="1" applyAlignment="1">
      <alignment horizontal="left" vertical="center" indent="2"/>
    </xf>
    <xf numFmtId="0" fontId="0" fillId="0" borderId="66" xfId="0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65" xfId="0" applyBorder="1" applyAlignment="1">
      <alignment horizontal="left"/>
    </xf>
    <xf numFmtId="0" fontId="0" fillId="0" borderId="54" xfId="0" applyBorder="1" applyAlignment="1">
      <alignment horizontal="left"/>
    </xf>
    <xf numFmtId="0" fontId="3" fillId="0" borderId="54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6" borderId="0" xfId="0" applyFill="1" applyAlignment="1">
      <alignment horizontal="center"/>
    </xf>
  </cellXfs>
  <cellStyles count="271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" xfId="190" builtinId="8" hidden="1"/>
    <cellStyle name="Hipervínculo" xfId="192" builtinId="8" hidden="1"/>
    <cellStyle name="Hipervínculo" xfId="194" builtinId="8" hidden="1"/>
    <cellStyle name="Hipervínculo" xfId="196" builtinId="8" hidden="1"/>
    <cellStyle name="Hipervínculo" xfId="198" builtinId="8" hidden="1"/>
    <cellStyle name="Hipervínculo" xfId="200" builtinId="8" hidden="1"/>
    <cellStyle name="Hipervínculo" xfId="202" builtinId="8" hidden="1"/>
    <cellStyle name="Hipervínculo" xfId="204" builtinId="8" hidden="1"/>
    <cellStyle name="Hipervínculo" xfId="206" builtinId="8" hidden="1"/>
    <cellStyle name="Hipervínculo" xfId="208" builtinId="8" hidden="1"/>
    <cellStyle name="Hipervínculo" xfId="210" builtinId="8" hidden="1"/>
    <cellStyle name="Hipervínculo" xfId="212" builtinId="8" hidden="1"/>
    <cellStyle name="Hipervínculo" xfId="214" builtinId="8" hidden="1"/>
    <cellStyle name="Hipervínculo" xfId="216" builtinId="8" hidden="1"/>
    <cellStyle name="Hipervínculo" xfId="218" builtinId="8" hidden="1"/>
    <cellStyle name="Hipervínculo" xfId="220" builtinId="8" hidden="1"/>
    <cellStyle name="Hipervínculo" xfId="222" builtinId="8" hidden="1"/>
    <cellStyle name="Hipervínculo" xfId="224" builtinId="8" hidden="1"/>
    <cellStyle name="Hipervínculo" xfId="226" builtinId="8" hidden="1"/>
    <cellStyle name="Hipervínculo" xfId="228" builtinId="8" hidden="1"/>
    <cellStyle name="Hipervínculo" xfId="230" builtinId="8" hidden="1"/>
    <cellStyle name="Hipervínculo" xfId="232" builtinId="8" hidden="1"/>
    <cellStyle name="Hipervínculo" xfId="234" builtinId="8" hidden="1"/>
    <cellStyle name="Hipervínculo" xfId="236" builtinId="8" hidden="1"/>
    <cellStyle name="Hipervínculo" xfId="238" builtinId="8" hidden="1"/>
    <cellStyle name="Hipervínculo" xfId="240" builtinId="8" hidden="1"/>
    <cellStyle name="Hipervínculo" xfId="242" builtinId="8" hidden="1"/>
    <cellStyle name="Hipervínculo" xfId="244" builtinId="8" hidden="1"/>
    <cellStyle name="Hipervínculo" xfId="246" builtinId="8" hidden="1"/>
    <cellStyle name="Hipervínculo" xfId="248" builtinId="8" hidden="1"/>
    <cellStyle name="Hipervínculo" xfId="250" builtinId="8" hidden="1"/>
    <cellStyle name="Hipervínculo" xfId="252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Hipervínculo visitado" xfId="191" builtinId="9" hidden="1"/>
    <cellStyle name="Hipervínculo visitado" xfId="193" builtinId="9" hidden="1"/>
    <cellStyle name="Hipervínculo visitado" xfId="195" builtinId="9" hidden="1"/>
    <cellStyle name="Hipervínculo visitado" xfId="197" builtinId="9" hidden="1"/>
    <cellStyle name="Hipervínculo visitado" xfId="199" builtinId="9" hidden="1"/>
    <cellStyle name="Hipervínculo visitado" xfId="201" builtinId="9" hidden="1"/>
    <cellStyle name="Hipervínculo visitado" xfId="203" builtinId="9" hidden="1"/>
    <cellStyle name="Hipervínculo visitado" xfId="205" builtinId="9" hidden="1"/>
    <cellStyle name="Hipervínculo visitado" xfId="207" builtinId="9" hidden="1"/>
    <cellStyle name="Hipervínculo visitado" xfId="209" builtinId="9" hidden="1"/>
    <cellStyle name="Hipervínculo visitado" xfId="211" builtinId="9" hidden="1"/>
    <cellStyle name="Hipervínculo visitado" xfId="213" builtinId="9" hidden="1"/>
    <cellStyle name="Hipervínculo visitado" xfId="215" builtinId="9" hidden="1"/>
    <cellStyle name="Hipervínculo visitado" xfId="217" builtinId="9" hidden="1"/>
    <cellStyle name="Hipervínculo visitado" xfId="219" builtinId="9" hidden="1"/>
    <cellStyle name="Hipervínculo visitado" xfId="221" builtinId="9" hidden="1"/>
    <cellStyle name="Hipervínculo visitado" xfId="223" builtinId="9" hidden="1"/>
    <cellStyle name="Hipervínculo visitado" xfId="225" builtinId="9" hidden="1"/>
    <cellStyle name="Hipervínculo visitado" xfId="227" builtinId="9" hidden="1"/>
    <cellStyle name="Hipervínculo visitado" xfId="229" builtinId="9" hidden="1"/>
    <cellStyle name="Hipervínculo visitado" xfId="231" builtinId="9" hidden="1"/>
    <cellStyle name="Hipervínculo visitado" xfId="233" builtinId="9" hidden="1"/>
    <cellStyle name="Hipervínculo visitado" xfId="235" builtinId="9" hidden="1"/>
    <cellStyle name="Hipervínculo visitado" xfId="237" builtinId="9" hidden="1"/>
    <cellStyle name="Hipervínculo visitado" xfId="239" builtinId="9" hidden="1"/>
    <cellStyle name="Hipervínculo visitado" xfId="241" builtinId="9" hidden="1"/>
    <cellStyle name="Hipervínculo visitado" xfId="243" builtinId="9" hidden="1"/>
    <cellStyle name="Hipervínculo visitado" xfId="245" builtinId="9" hidden="1"/>
    <cellStyle name="Hipervínculo visitado" xfId="247" builtinId="9" hidden="1"/>
    <cellStyle name="Hipervínculo visitado" xfId="249" builtinId="9" hidden="1"/>
    <cellStyle name="Hipervínculo visitado" xfId="251" builtinId="9" hidden="1"/>
    <cellStyle name="Hipervínculo visitado" xfId="253" builtinId="9" hidden="1"/>
    <cellStyle name="Hipervínculo visitado" xfId="254" builtinId="9" hidden="1"/>
    <cellStyle name="Hipervínculo visitado" xfId="255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191</xdr:row>
      <xdr:rowOff>12700</xdr:rowOff>
    </xdr:from>
    <xdr:to>
      <xdr:col>1</xdr:col>
      <xdr:colOff>2006600</xdr:colOff>
      <xdr:row>197</xdr:row>
      <xdr:rowOff>127000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44018200"/>
          <a:ext cx="3073400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PAULO RODOLFO</a:t>
          </a:r>
          <a:r>
            <a:rPr lang="es-ES" sz="1100" b="1" baseline="0"/>
            <a:t> ROA RIVAS</a:t>
          </a:r>
        </a:p>
        <a:p>
          <a:pPr algn="ctr"/>
          <a:r>
            <a:rPr lang="es-ES" sz="1100" b="1" baseline="0"/>
            <a:t>ARQUITECTO ICA 10198</a:t>
          </a:r>
        </a:p>
        <a:p>
          <a:pPr algn="ctr"/>
          <a:r>
            <a:rPr lang="es-ES" sz="1100" b="1" baseline="0"/>
            <a:t>UNIDAD DE PROYECTOS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2</xdr:col>
      <xdr:colOff>148167</xdr:colOff>
      <xdr:row>191</xdr:row>
      <xdr:rowOff>4231</xdr:rowOff>
    </xdr:from>
    <xdr:to>
      <xdr:col>5</xdr:col>
      <xdr:colOff>1333500</xdr:colOff>
      <xdr:row>198</xdr:row>
      <xdr:rowOff>139699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863167" y="44009731"/>
          <a:ext cx="3471333" cy="14689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FRANCISCO</a:t>
          </a:r>
          <a:r>
            <a:rPr lang="es-ES" sz="1100" b="1" baseline="0"/>
            <a:t> ROJAS CARRION</a:t>
          </a:r>
        </a:p>
        <a:p>
          <a:pPr algn="ctr"/>
          <a:r>
            <a:rPr lang="es-ES" sz="1100" b="1" baseline="0"/>
            <a:t>CONSTRUCTOR CIVIL</a:t>
          </a:r>
        </a:p>
        <a:p>
          <a:pPr algn="ctr"/>
          <a:r>
            <a:rPr lang="es-ES" sz="1100" b="1" baseline="0"/>
            <a:t>DIRECTOR DE OBRAS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1</xdr:col>
      <xdr:colOff>1857375</xdr:colOff>
      <xdr:row>191</xdr:row>
      <xdr:rowOff>12700</xdr:rowOff>
    </xdr:from>
    <xdr:to>
      <xdr:col>2</xdr:col>
      <xdr:colOff>292101</xdr:colOff>
      <xdr:row>197</xdr:row>
      <xdr:rowOff>127000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924175" y="44018200"/>
          <a:ext cx="3082926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JESUS TRONCOSO</a:t>
          </a:r>
          <a:r>
            <a:rPr lang="es-ES" sz="1100" b="1" baseline="0"/>
            <a:t> TEJOS</a:t>
          </a:r>
        </a:p>
        <a:p>
          <a:pPr algn="ctr"/>
          <a:r>
            <a:rPr lang="es-ES" sz="1100" b="1" baseline="0"/>
            <a:t>ENCARGADO</a:t>
          </a:r>
        </a:p>
        <a:p>
          <a:pPr algn="ctr"/>
          <a:r>
            <a:rPr lang="es-ES" sz="1100" b="1" baseline="0"/>
            <a:t>UNIDAD DE PROYECTOS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12700</xdr:rowOff>
    </xdr:from>
    <xdr:to>
      <xdr:col>2</xdr:col>
      <xdr:colOff>2006600</xdr:colOff>
      <xdr:row>38</xdr:row>
      <xdr:rowOff>127000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83406" y="6382544"/>
          <a:ext cx="3078163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PAULO RODOLFO</a:t>
          </a:r>
          <a:r>
            <a:rPr lang="es-ES" sz="1100" b="1" baseline="0"/>
            <a:t> ROA RIVAS</a:t>
          </a:r>
        </a:p>
        <a:p>
          <a:pPr algn="ctr"/>
          <a:r>
            <a:rPr lang="es-ES" sz="1100" b="1" baseline="0"/>
            <a:t>ARQUITECTO ICA 10198</a:t>
          </a:r>
        </a:p>
        <a:p>
          <a:pPr algn="ctr"/>
          <a:r>
            <a:rPr lang="es-ES" sz="1100" b="1" baseline="0"/>
            <a:t>UNIDAD DE PROYECTOS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3</xdr:col>
      <xdr:colOff>148167</xdr:colOff>
      <xdr:row>43</xdr:row>
      <xdr:rowOff>4231</xdr:rowOff>
    </xdr:from>
    <xdr:to>
      <xdr:col>6</xdr:col>
      <xdr:colOff>1333500</xdr:colOff>
      <xdr:row>50</xdr:row>
      <xdr:rowOff>139699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863167" y="42352381"/>
          <a:ext cx="3471333" cy="14689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FRANCISCO</a:t>
          </a:r>
          <a:r>
            <a:rPr lang="es-ES" sz="1100" b="1" baseline="0"/>
            <a:t> ROJAS CARRION</a:t>
          </a:r>
        </a:p>
        <a:p>
          <a:pPr algn="ctr"/>
          <a:r>
            <a:rPr lang="es-ES" sz="1100" b="1" baseline="0"/>
            <a:t>CONSTRUCTOR CIVIL</a:t>
          </a:r>
        </a:p>
        <a:p>
          <a:pPr algn="ctr"/>
          <a:r>
            <a:rPr lang="es-ES" sz="1100" b="1" baseline="0"/>
            <a:t>DIRECTOR DE OBRAS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1</xdr:col>
      <xdr:colOff>583406</xdr:colOff>
      <xdr:row>43</xdr:row>
      <xdr:rowOff>12700</xdr:rowOff>
    </xdr:from>
    <xdr:to>
      <xdr:col>2</xdr:col>
      <xdr:colOff>1512093</xdr:colOff>
      <xdr:row>49</xdr:row>
      <xdr:rowOff>127000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66812" y="8478044"/>
          <a:ext cx="2000250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JESUS TRONCOSO</a:t>
          </a:r>
          <a:r>
            <a:rPr lang="es-ES" sz="1100" b="1" baseline="0"/>
            <a:t> TEJOS</a:t>
          </a:r>
        </a:p>
        <a:p>
          <a:pPr algn="ctr"/>
          <a:r>
            <a:rPr lang="es-ES" sz="1100" b="1" baseline="0"/>
            <a:t>ENCARGADO</a:t>
          </a:r>
        </a:p>
        <a:p>
          <a:pPr algn="ctr"/>
          <a:r>
            <a:rPr lang="es-ES" sz="1100" b="1" baseline="0"/>
            <a:t>UNIDAD DE PROYECTOS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3</xdr:col>
      <xdr:colOff>119062</xdr:colOff>
      <xdr:row>32</xdr:row>
      <xdr:rowOff>12700</xdr:rowOff>
    </xdr:from>
    <xdr:to>
      <xdr:col>6</xdr:col>
      <xdr:colOff>768350</xdr:colOff>
      <xdr:row>38</xdr:row>
      <xdr:rowOff>127000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667250" y="6382544"/>
          <a:ext cx="3078163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JOSE LUIS</a:t>
          </a:r>
          <a:r>
            <a:rPr lang="es-ES" sz="1100" b="1" baseline="0"/>
            <a:t> CACERES BUENO</a:t>
          </a:r>
        </a:p>
        <a:p>
          <a:pPr algn="ctr"/>
          <a:r>
            <a:rPr lang="es-ES" sz="1100" b="1" baseline="0"/>
            <a:t>CONSTRUCTOR CIVIL</a:t>
          </a:r>
        </a:p>
        <a:p>
          <a:pPr algn="ctr"/>
          <a:r>
            <a:rPr lang="es-ES" sz="1100" b="1" baseline="0"/>
            <a:t>PROYECTISTA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50</xdr:row>
      <xdr:rowOff>12700</xdr:rowOff>
    </xdr:from>
    <xdr:to>
      <xdr:col>2</xdr:col>
      <xdr:colOff>2006600</xdr:colOff>
      <xdr:row>56</xdr:row>
      <xdr:rowOff>127000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42360850"/>
          <a:ext cx="3073400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PAULO RODOLFO</a:t>
          </a:r>
          <a:r>
            <a:rPr lang="es-ES" sz="1100" b="1" baseline="0"/>
            <a:t> ROA RIVAS</a:t>
          </a:r>
        </a:p>
        <a:p>
          <a:pPr algn="ctr"/>
          <a:r>
            <a:rPr lang="es-ES" sz="1100" b="1" baseline="0"/>
            <a:t>ARQUITECTO ICA 10198</a:t>
          </a:r>
        </a:p>
        <a:p>
          <a:pPr algn="ctr"/>
          <a:r>
            <a:rPr lang="es-ES" sz="1100" b="1" baseline="0"/>
            <a:t>UNIDAD DE PROYECTOS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3</xdr:col>
      <xdr:colOff>148167</xdr:colOff>
      <xdr:row>50</xdr:row>
      <xdr:rowOff>4231</xdr:rowOff>
    </xdr:from>
    <xdr:to>
      <xdr:col>6</xdr:col>
      <xdr:colOff>1333500</xdr:colOff>
      <xdr:row>57</xdr:row>
      <xdr:rowOff>139699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863167" y="42352381"/>
          <a:ext cx="3471333" cy="14689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FRANCISCO</a:t>
          </a:r>
          <a:r>
            <a:rPr lang="es-ES" sz="1100" b="1" baseline="0"/>
            <a:t> ROJAS CARRION</a:t>
          </a:r>
        </a:p>
        <a:p>
          <a:pPr algn="ctr"/>
          <a:r>
            <a:rPr lang="es-ES" sz="1100" b="1" baseline="0"/>
            <a:t>CONSTRUCTOR CIVIL</a:t>
          </a:r>
        </a:p>
        <a:p>
          <a:pPr algn="ctr"/>
          <a:r>
            <a:rPr lang="es-ES" sz="1100" b="1" baseline="0"/>
            <a:t>DIRECTOR DE OBRAS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2</xdr:col>
      <xdr:colOff>1857375</xdr:colOff>
      <xdr:row>50</xdr:row>
      <xdr:rowOff>12700</xdr:rowOff>
    </xdr:from>
    <xdr:to>
      <xdr:col>3</xdr:col>
      <xdr:colOff>292101</xdr:colOff>
      <xdr:row>56</xdr:row>
      <xdr:rowOff>127000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924175" y="42360850"/>
          <a:ext cx="3082926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JESUS TRONCOSO</a:t>
          </a:r>
          <a:r>
            <a:rPr lang="es-ES" sz="1100" b="1" baseline="0"/>
            <a:t> TEJOS</a:t>
          </a:r>
        </a:p>
        <a:p>
          <a:pPr algn="ctr"/>
          <a:r>
            <a:rPr lang="es-ES" sz="1100" b="1" baseline="0"/>
            <a:t>ENCARGADO</a:t>
          </a:r>
        </a:p>
        <a:p>
          <a:pPr algn="ctr"/>
          <a:r>
            <a:rPr lang="es-ES" sz="1100" b="1" baseline="0"/>
            <a:t>UNIDAD DE PROYECTOS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12700</xdr:rowOff>
    </xdr:from>
    <xdr:to>
      <xdr:col>2</xdr:col>
      <xdr:colOff>2006600</xdr:colOff>
      <xdr:row>49</xdr:row>
      <xdr:rowOff>127000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42360850"/>
          <a:ext cx="3073400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PAULO RODOLFO</a:t>
          </a:r>
          <a:r>
            <a:rPr lang="es-ES" sz="1100" b="1" baseline="0"/>
            <a:t> ROA RIVAS</a:t>
          </a:r>
        </a:p>
        <a:p>
          <a:pPr algn="ctr"/>
          <a:r>
            <a:rPr lang="es-ES" sz="1100" b="1" baseline="0"/>
            <a:t>ARQUITECTO ICA 10198</a:t>
          </a:r>
        </a:p>
        <a:p>
          <a:pPr algn="ctr"/>
          <a:r>
            <a:rPr lang="es-ES" sz="1100" b="1" baseline="0"/>
            <a:t>UNIDAD DE PROYECTOS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3</xdr:col>
      <xdr:colOff>148167</xdr:colOff>
      <xdr:row>43</xdr:row>
      <xdr:rowOff>4231</xdr:rowOff>
    </xdr:from>
    <xdr:to>
      <xdr:col>6</xdr:col>
      <xdr:colOff>1333500</xdr:colOff>
      <xdr:row>50</xdr:row>
      <xdr:rowOff>139699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863167" y="42352381"/>
          <a:ext cx="3471333" cy="14689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FRANCISCO</a:t>
          </a:r>
          <a:r>
            <a:rPr lang="es-ES" sz="1100" b="1" baseline="0"/>
            <a:t> ROJAS CARRION</a:t>
          </a:r>
        </a:p>
        <a:p>
          <a:pPr algn="ctr"/>
          <a:r>
            <a:rPr lang="es-ES" sz="1100" b="1" baseline="0"/>
            <a:t>CONSTRUCTOR CIVIL</a:t>
          </a:r>
        </a:p>
        <a:p>
          <a:pPr algn="ctr"/>
          <a:r>
            <a:rPr lang="es-ES" sz="1100" b="1" baseline="0"/>
            <a:t>DIRECTOR DE OBRAS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2</xdr:col>
      <xdr:colOff>1857375</xdr:colOff>
      <xdr:row>43</xdr:row>
      <xdr:rowOff>12700</xdr:rowOff>
    </xdr:from>
    <xdr:to>
      <xdr:col>3</xdr:col>
      <xdr:colOff>292101</xdr:colOff>
      <xdr:row>49</xdr:row>
      <xdr:rowOff>127000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924175" y="42360850"/>
          <a:ext cx="3082926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JESUS TRONCOSO</a:t>
          </a:r>
          <a:r>
            <a:rPr lang="es-ES" sz="1100" b="1" baseline="0"/>
            <a:t> TEJOS</a:t>
          </a:r>
        </a:p>
        <a:p>
          <a:pPr algn="ctr"/>
          <a:r>
            <a:rPr lang="es-ES" sz="1100" b="1" baseline="0"/>
            <a:t>ENCARGADO</a:t>
          </a:r>
        </a:p>
        <a:p>
          <a:pPr algn="ctr"/>
          <a:r>
            <a:rPr lang="es-ES" sz="1100" b="1" baseline="0"/>
            <a:t>UNIDAD DE PROYECTOS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12700</xdr:rowOff>
    </xdr:from>
    <xdr:to>
      <xdr:col>2</xdr:col>
      <xdr:colOff>1244600</xdr:colOff>
      <xdr:row>45</xdr:row>
      <xdr:rowOff>127000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0" y="7704138"/>
          <a:ext cx="3078163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PAULO RODOLFO</a:t>
          </a:r>
          <a:r>
            <a:rPr lang="es-ES" sz="1100" b="1" baseline="0"/>
            <a:t> ROA RIVAS</a:t>
          </a:r>
        </a:p>
        <a:p>
          <a:pPr algn="ctr"/>
          <a:r>
            <a:rPr lang="es-ES" sz="1100" b="1" baseline="0"/>
            <a:t>ARQUITECTO ICA 10198</a:t>
          </a:r>
        </a:p>
        <a:p>
          <a:pPr algn="ctr"/>
          <a:r>
            <a:rPr lang="es-ES" sz="1100" b="1" baseline="0"/>
            <a:t>UNIDAD DE PROYECTOS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3</xdr:col>
      <xdr:colOff>148167</xdr:colOff>
      <xdr:row>39</xdr:row>
      <xdr:rowOff>4231</xdr:rowOff>
    </xdr:from>
    <xdr:to>
      <xdr:col>6</xdr:col>
      <xdr:colOff>1333500</xdr:colOff>
      <xdr:row>46</xdr:row>
      <xdr:rowOff>139699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5863167" y="42352381"/>
          <a:ext cx="3471333" cy="14689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FRANCISCO</a:t>
          </a:r>
          <a:r>
            <a:rPr lang="es-ES" sz="1100" b="1" baseline="0"/>
            <a:t> ROJAS CARRION</a:t>
          </a:r>
        </a:p>
        <a:p>
          <a:pPr algn="ctr"/>
          <a:r>
            <a:rPr lang="es-ES" sz="1100" b="1" baseline="0"/>
            <a:t>CONSTRUCTOR CIVIL</a:t>
          </a:r>
        </a:p>
        <a:p>
          <a:pPr algn="ctr"/>
          <a:r>
            <a:rPr lang="es-ES" sz="1100" b="1" baseline="0"/>
            <a:t>DIRECTOR DE OBRAS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2</xdr:col>
      <xdr:colOff>785812</xdr:colOff>
      <xdr:row>39</xdr:row>
      <xdr:rowOff>12700</xdr:rowOff>
    </xdr:from>
    <xdr:to>
      <xdr:col>4</xdr:col>
      <xdr:colOff>309561</xdr:colOff>
      <xdr:row>45</xdr:row>
      <xdr:rowOff>127000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619375" y="7704138"/>
          <a:ext cx="2666999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JESUS TRONCOSO</a:t>
          </a:r>
          <a:r>
            <a:rPr lang="es-ES" sz="1100" b="1" baseline="0"/>
            <a:t> TEJOS</a:t>
          </a:r>
        </a:p>
        <a:p>
          <a:pPr algn="ctr"/>
          <a:r>
            <a:rPr lang="es-ES" sz="1100" b="1" baseline="0"/>
            <a:t>ENCARGADO</a:t>
          </a:r>
        </a:p>
        <a:p>
          <a:pPr algn="ctr"/>
          <a:r>
            <a:rPr lang="es-ES" sz="1100" b="1" baseline="0"/>
            <a:t>UNIDAD DE PROYECTOS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345251</xdr:colOff>
      <xdr:row>191</xdr:row>
      <xdr:rowOff>12700</xdr:rowOff>
    </xdr:from>
    <xdr:to>
      <xdr:col>1</xdr:col>
      <xdr:colOff>3423414</xdr:colOff>
      <xdr:row>196</xdr:row>
      <xdr:rowOff>59531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16814" y="43375263"/>
          <a:ext cx="3078163" cy="99933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100" b="1">
              <a:solidFill>
                <a:schemeClr val="dk1"/>
              </a:solidFill>
              <a:latin typeface="+mn-lt"/>
              <a:ea typeface="+mn-ea"/>
              <a:cs typeface="+mn-cs"/>
            </a:rPr>
            <a:t>XXXXXXXXXXXX (nombre)</a:t>
          </a:r>
          <a:endParaRPr lang="es-CL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s-ES_tradnl" sz="1100" b="1">
              <a:solidFill>
                <a:schemeClr val="dk1"/>
              </a:solidFill>
              <a:latin typeface="+mn-lt"/>
              <a:ea typeface="+mn-ea"/>
              <a:cs typeface="+mn-cs"/>
            </a:rPr>
            <a:t>XXXXXXXXXXXX  (profesión)</a:t>
          </a:r>
          <a:endParaRPr lang="es-CL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s-ES_tradnl" sz="1100" b="1">
              <a:solidFill>
                <a:schemeClr val="dk1"/>
              </a:solidFill>
              <a:latin typeface="+mn-lt"/>
              <a:ea typeface="+mn-ea"/>
              <a:cs typeface="+mn-cs"/>
            </a:rPr>
            <a:t>UNIDAD DE PROYECTOS (o FORMULADOR)</a:t>
          </a:r>
          <a:endParaRPr lang="es-CL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I. MUNICIPALIDAD DE XXXXXX o SERVICIO XXXX</a:t>
          </a:r>
          <a:endParaRPr lang="es-CL">
            <a:effectLst/>
          </a:endParaRPr>
        </a:p>
      </xdr:txBody>
    </xdr:sp>
    <xdr:clientData/>
  </xdr:twoCellAnchor>
  <xdr:twoCellAnchor>
    <xdr:from>
      <xdr:col>1</xdr:col>
      <xdr:colOff>3595651</xdr:colOff>
      <xdr:row>191</xdr:row>
      <xdr:rowOff>24606</xdr:rowOff>
    </xdr:from>
    <xdr:to>
      <xdr:col>4</xdr:col>
      <xdr:colOff>625439</xdr:colOff>
      <xdr:row>195</xdr:row>
      <xdr:rowOff>119062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4667214" y="43387169"/>
          <a:ext cx="3078163" cy="856456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100" b="1">
              <a:solidFill>
                <a:schemeClr val="dk1"/>
              </a:solidFill>
              <a:latin typeface="+mn-lt"/>
              <a:ea typeface="+mn-ea"/>
              <a:cs typeface="+mn-cs"/>
            </a:rPr>
            <a:t>XXXXXXXXXXXX (nombre)</a:t>
          </a:r>
          <a:endParaRPr lang="es-CL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s-ES_tradnl" sz="1100" b="1">
              <a:solidFill>
                <a:schemeClr val="dk1"/>
              </a:solidFill>
              <a:latin typeface="+mn-lt"/>
              <a:ea typeface="+mn-ea"/>
              <a:cs typeface="+mn-cs"/>
            </a:rPr>
            <a:t>XXXXXXXXXXXX  (profesión)</a:t>
          </a:r>
          <a:endParaRPr lang="es-CL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s-ES" sz="1100" b="1" baseline="0"/>
            <a:t>SECPLAN o JEFATURA (segun servicio)</a:t>
          </a:r>
        </a:p>
        <a:p>
          <a:pPr algn="ctr"/>
          <a:r>
            <a:rPr lang="es-ES" sz="1100" b="1" baseline="0"/>
            <a:t>I. MUNICIPALIDAD DE XXXXXX o SERVICIO XXXX</a:t>
          </a:r>
          <a:endParaRPr lang="es-E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8"/>
  <sheetViews>
    <sheetView view="pageBreakPreview" zoomScale="80" zoomScaleNormal="80" zoomScaleSheetLayoutView="90" zoomScalePageLayoutView="80" workbookViewId="0">
      <selection activeCell="I16" sqref="I16"/>
    </sheetView>
  </sheetViews>
  <sheetFormatPr baseColWidth="10" defaultRowHeight="15" x14ac:dyDescent="0.25"/>
  <cols>
    <col min="1" max="1" width="16" style="34" customWidth="1"/>
    <col min="2" max="2" width="69.7109375" customWidth="1"/>
    <col min="3" max="3" width="8.7109375" customWidth="1"/>
    <col min="4" max="4" width="8.7109375" style="11" customWidth="1"/>
    <col min="5" max="6" width="8.7109375" customWidth="1"/>
    <col min="7" max="7" width="13" bestFit="1" customWidth="1"/>
    <col min="8" max="10" width="12.85546875" bestFit="1" customWidth="1"/>
  </cols>
  <sheetData>
    <row r="1" spans="1:6" ht="14.1" customHeight="1" x14ac:dyDescent="0.25">
      <c r="A1" s="222" t="s">
        <v>453</v>
      </c>
      <c r="B1" s="223"/>
      <c r="C1" s="223"/>
      <c r="D1" s="223"/>
      <c r="E1" s="223"/>
      <c r="F1" s="224"/>
    </row>
    <row r="2" spans="1:6" ht="14.1" customHeight="1" x14ac:dyDescent="0.25">
      <c r="A2" s="225"/>
      <c r="B2" s="226"/>
      <c r="C2" s="226"/>
      <c r="D2" s="226"/>
      <c r="E2" s="226"/>
      <c r="F2" s="227"/>
    </row>
    <row r="3" spans="1:6" ht="16.5" x14ac:dyDescent="0.3">
      <c r="A3" s="46" t="s">
        <v>93</v>
      </c>
      <c r="B3" s="220" t="s">
        <v>401</v>
      </c>
      <c r="C3" s="220"/>
      <c r="D3" s="220"/>
      <c r="E3" s="220"/>
      <c r="F3" s="220"/>
    </row>
    <row r="4" spans="1:6" ht="16.5" x14ac:dyDescent="0.3">
      <c r="A4" s="46" t="s">
        <v>400</v>
      </c>
      <c r="B4" s="220">
        <v>30463988</v>
      </c>
      <c r="C4" s="220"/>
      <c r="D4" s="220"/>
      <c r="E4" s="220"/>
      <c r="F4" s="220"/>
    </row>
    <row r="5" spans="1:6" ht="16.5" x14ac:dyDescent="0.3">
      <c r="A5" s="46" t="s">
        <v>94</v>
      </c>
      <c r="B5" s="220" t="s">
        <v>377</v>
      </c>
      <c r="C5" s="220"/>
      <c r="D5" s="220"/>
      <c r="E5" s="220"/>
      <c r="F5" s="220"/>
    </row>
    <row r="6" spans="1:6" ht="16.5" x14ac:dyDescent="0.3">
      <c r="A6" s="46" t="s">
        <v>95</v>
      </c>
      <c r="B6" s="220" t="s">
        <v>393</v>
      </c>
      <c r="C6" s="220"/>
      <c r="D6" s="220"/>
      <c r="E6" s="220"/>
      <c r="F6" s="220"/>
    </row>
    <row r="7" spans="1:6" ht="16.5" x14ac:dyDescent="0.3">
      <c r="A7" s="46" t="s">
        <v>96</v>
      </c>
      <c r="B7" s="220" t="s">
        <v>427</v>
      </c>
      <c r="C7" s="220"/>
      <c r="D7" s="220"/>
      <c r="E7" s="220"/>
      <c r="F7" s="220"/>
    </row>
    <row r="8" spans="1:6" ht="16.5" x14ac:dyDescent="0.3">
      <c r="A8" s="46" t="s">
        <v>97</v>
      </c>
      <c r="B8" s="220" t="s">
        <v>99</v>
      </c>
      <c r="C8" s="220"/>
      <c r="D8" s="220"/>
      <c r="E8" s="220"/>
      <c r="F8" s="220"/>
    </row>
    <row r="9" spans="1:6" ht="16.5" x14ac:dyDescent="0.3">
      <c r="A9" s="46" t="s">
        <v>98</v>
      </c>
      <c r="B9" s="220" t="s">
        <v>99</v>
      </c>
      <c r="C9" s="220"/>
      <c r="D9" s="220"/>
      <c r="E9" s="220"/>
      <c r="F9" s="220"/>
    </row>
    <row r="10" spans="1:6" ht="16.5" x14ac:dyDescent="0.3">
      <c r="A10" s="46" t="s">
        <v>428</v>
      </c>
      <c r="B10" s="220" t="s">
        <v>125</v>
      </c>
      <c r="C10" s="220"/>
      <c r="D10" s="220"/>
      <c r="E10" s="220"/>
      <c r="F10" s="220"/>
    </row>
    <row r="11" spans="1:6" x14ac:dyDescent="0.25">
      <c r="A11" s="47"/>
      <c r="B11" s="221"/>
      <c r="C11" s="221"/>
      <c r="D11" s="221"/>
      <c r="E11" s="221"/>
      <c r="F11" s="221"/>
    </row>
    <row r="12" spans="1:6" ht="15.75" thickBot="1" x14ac:dyDescent="0.3">
      <c r="A12" s="104" t="s">
        <v>4</v>
      </c>
      <c r="B12" s="105" t="s">
        <v>128</v>
      </c>
      <c r="C12" s="217" t="s">
        <v>365</v>
      </c>
      <c r="D12" s="218"/>
      <c r="E12" s="218"/>
      <c r="F12" s="219"/>
    </row>
    <row r="13" spans="1:6" ht="15.75" thickBot="1" x14ac:dyDescent="0.3">
      <c r="A13" s="67" t="s">
        <v>243</v>
      </c>
      <c r="B13" s="182" t="s">
        <v>244</v>
      </c>
      <c r="C13" s="183"/>
      <c r="D13" s="183"/>
      <c r="E13" s="183"/>
      <c r="F13" s="184"/>
    </row>
    <row r="14" spans="1:6" ht="15.75" thickBot="1" x14ac:dyDescent="0.3">
      <c r="A14" s="41">
        <v>0</v>
      </c>
      <c r="B14" s="179" t="s">
        <v>245</v>
      </c>
      <c r="C14" s="187" t="s">
        <v>454</v>
      </c>
      <c r="D14" s="187" t="s">
        <v>455</v>
      </c>
      <c r="E14" s="187" t="s">
        <v>456</v>
      </c>
      <c r="F14" s="188" t="s">
        <v>457</v>
      </c>
    </row>
    <row r="15" spans="1:6" x14ac:dyDescent="0.25">
      <c r="A15" s="42" t="s">
        <v>246</v>
      </c>
      <c r="B15" s="68" t="s">
        <v>247</v>
      </c>
      <c r="C15" s="173"/>
      <c r="D15" s="174"/>
      <c r="E15" s="174"/>
      <c r="F15" s="175"/>
    </row>
    <row r="16" spans="1:6" x14ac:dyDescent="0.25">
      <c r="A16" s="40" t="s">
        <v>248</v>
      </c>
      <c r="B16" s="69" t="s">
        <v>249</v>
      </c>
      <c r="C16" s="176"/>
      <c r="D16" s="177"/>
      <c r="E16" s="189"/>
      <c r="F16" s="190"/>
    </row>
    <row r="17" spans="1:6" x14ac:dyDescent="0.25">
      <c r="A17" s="40" t="s">
        <v>251</v>
      </c>
      <c r="B17" s="27" t="s">
        <v>252</v>
      </c>
      <c r="C17" s="176"/>
      <c r="D17" s="177"/>
      <c r="E17" s="189"/>
      <c r="F17" s="190"/>
    </row>
    <row r="18" spans="1:6" x14ac:dyDescent="0.25">
      <c r="A18" s="40" t="s">
        <v>253</v>
      </c>
      <c r="B18" s="27" t="s">
        <v>254</v>
      </c>
      <c r="C18" s="176"/>
      <c r="D18" s="189"/>
      <c r="E18" s="189"/>
      <c r="F18" s="190"/>
    </row>
    <row r="19" spans="1:6" ht="15.75" thickBot="1" x14ac:dyDescent="0.3">
      <c r="A19" s="40" t="s">
        <v>255</v>
      </c>
      <c r="B19" s="27" t="s">
        <v>423</v>
      </c>
      <c r="C19" s="191"/>
      <c r="D19" s="177"/>
      <c r="E19" s="177"/>
      <c r="F19" s="178"/>
    </row>
    <row r="20" spans="1:6" ht="15.75" thickBot="1" x14ac:dyDescent="0.3">
      <c r="A20" s="41">
        <v>1</v>
      </c>
      <c r="B20" s="179" t="s">
        <v>256</v>
      </c>
      <c r="C20" s="180"/>
      <c r="D20" s="180"/>
      <c r="E20" s="180"/>
      <c r="F20" s="181"/>
    </row>
    <row r="21" spans="1:6" x14ac:dyDescent="0.25">
      <c r="A21" s="40" t="s">
        <v>105</v>
      </c>
      <c r="B21" s="102" t="s">
        <v>257</v>
      </c>
      <c r="C21" s="176"/>
      <c r="D21" s="177"/>
      <c r="E21" s="177"/>
      <c r="F21" s="178"/>
    </row>
    <row r="22" spans="1:6" x14ac:dyDescent="0.25">
      <c r="A22" s="40" t="s">
        <v>106</v>
      </c>
      <c r="B22" s="27" t="s">
        <v>258</v>
      </c>
      <c r="C22" s="191"/>
      <c r="D22" s="177"/>
      <c r="E22" s="177"/>
      <c r="F22" s="178"/>
    </row>
    <row r="23" spans="1:6" x14ac:dyDescent="0.25">
      <c r="A23" s="40" t="s">
        <v>107</v>
      </c>
      <c r="B23" s="27" t="s">
        <v>259</v>
      </c>
      <c r="C23" s="191"/>
      <c r="D23" s="177"/>
      <c r="E23" s="177"/>
      <c r="F23" s="178"/>
    </row>
    <row r="24" spans="1:6" x14ac:dyDescent="0.25">
      <c r="A24" s="40" t="s">
        <v>108</v>
      </c>
      <c r="B24" s="102" t="s">
        <v>260</v>
      </c>
      <c r="C24" s="176"/>
      <c r="D24" s="177"/>
      <c r="E24" s="177"/>
      <c r="F24" s="178"/>
    </row>
    <row r="25" spans="1:6" x14ac:dyDescent="0.25">
      <c r="A25" s="40" t="s">
        <v>109</v>
      </c>
      <c r="B25" s="27" t="s">
        <v>261</v>
      </c>
      <c r="C25" s="191"/>
      <c r="D25" s="177"/>
      <c r="E25" s="177"/>
      <c r="F25" s="178"/>
    </row>
    <row r="26" spans="1:6" x14ac:dyDescent="0.25">
      <c r="A26" s="40" t="s">
        <v>110</v>
      </c>
      <c r="B26" s="27" t="s">
        <v>389</v>
      </c>
      <c r="C26" s="191"/>
      <c r="D26" s="177"/>
      <c r="E26" s="177"/>
      <c r="F26" s="178"/>
    </row>
    <row r="27" spans="1:6" x14ac:dyDescent="0.25">
      <c r="A27" s="40" t="s">
        <v>111</v>
      </c>
      <c r="B27" s="27" t="s">
        <v>262</v>
      </c>
      <c r="C27" s="191"/>
      <c r="D27" s="177"/>
      <c r="E27" s="177"/>
      <c r="F27" s="178"/>
    </row>
    <row r="28" spans="1:6" x14ac:dyDescent="0.25">
      <c r="A28" s="40" t="s">
        <v>112</v>
      </c>
      <c r="B28" s="102" t="s">
        <v>263</v>
      </c>
      <c r="C28" s="176"/>
      <c r="D28" s="177"/>
      <c r="E28" s="177"/>
      <c r="F28" s="178"/>
    </row>
    <row r="29" spans="1:6" x14ac:dyDescent="0.25">
      <c r="A29" s="40" t="s">
        <v>264</v>
      </c>
      <c r="B29" s="69" t="s">
        <v>412</v>
      </c>
      <c r="C29" s="192"/>
      <c r="D29" s="15"/>
      <c r="E29" s="1"/>
      <c r="F29" s="29"/>
    </row>
    <row r="30" spans="1:6" x14ac:dyDescent="0.25">
      <c r="A30" s="40" t="s">
        <v>265</v>
      </c>
      <c r="B30" s="69" t="s">
        <v>413</v>
      </c>
      <c r="C30" s="176"/>
      <c r="D30" s="177"/>
      <c r="E30" s="177"/>
      <c r="F30" s="178"/>
    </row>
    <row r="31" spans="1:6" x14ac:dyDescent="0.25">
      <c r="A31" s="40" t="s">
        <v>378</v>
      </c>
      <c r="B31" s="70" t="s">
        <v>414</v>
      </c>
      <c r="C31" s="192"/>
      <c r="D31" s="15"/>
      <c r="E31" s="1"/>
      <c r="F31" s="29"/>
    </row>
    <row r="32" spans="1:6" ht="15.75" thickBot="1" x14ac:dyDescent="0.3">
      <c r="A32" s="40" t="s">
        <v>379</v>
      </c>
      <c r="B32" s="26" t="s">
        <v>415</v>
      </c>
      <c r="C32" s="192"/>
      <c r="D32" s="15"/>
      <c r="E32" s="1"/>
      <c r="F32" s="29"/>
    </row>
    <row r="33" spans="1:21" ht="15.75" thickBot="1" x14ac:dyDescent="0.3">
      <c r="A33" s="41">
        <v>2</v>
      </c>
      <c r="B33" s="179" t="s">
        <v>27</v>
      </c>
      <c r="C33" s="180"/>
      <c r="D33" s="180"/>
      <c r="E33" s="180"/>
      <c r="F33" s="181"/>
    </row>
    <row r="34" spans="1:21" x14ac:dyDescent="0.25">
      <c r="A34" s="40" t="s">
        <v>267</v>
      </c>
      <c r="B34" s="103" t="s">
        <v>266</v>
      </c>
      <c r="C34" s="192"/>
      <c r="D34" s="15"/>
      <c r="E34" s="52"/>
      <c r="F34" s="53"/>
    </row>
    <row r="35" spans="1:21" ht="15.75" thickBot="1" x14ac:dyDescent="0.3">
      <c r="A35" s="40" t="s">
        <v>136</v>
      </c>
      <c r="B35" s="103" t="s">
        <v>29</v>
      </c>
      <c r="C35" s="192"/>
      <c r="D35" s="15"/>
      <c r="E35" s="52"/>
      <c r="F35" s="53"/>
      <c r="S35" s="61"/>
      <c r="T35" s="62"/>
      <c r="U35" s="63"/>
    </row>
    <row r="36" spans="1:21" x14ac:dyDescent="0.25">
      <c r="A36" s="40" t="s">
        <v>137</v>
      </c>
      <c r="B36" s="103" t="s">
        <v>178</v>
      </c>
      <c r="C36" s="192"/>
      <c r="D36" s="15"/>
      <c r="E36" s="52"/>
      <c r="F36" s="53"/>
      <c r="S36" s="56"/>
      <c r="T36" s="57"/>
      <c r="U36" s="58"/>
    </row>
    <row r="37" spans="1:21" x14ac:dyDescent="0.25">
      <c r="A37" s="40" t="s">
        <v>138</v>
      </c>
      <c r="B37" s="103" t="s">
        <v>179</v>
      </c>
      <c r="C37" s="192"/>
      <c r="D37" s="15"/>
      <c r="E37" s="52"/>
      <c r="F37" s="53"/>
      <c r="S37" s="59"/>
      <c r="U37" s="60"/>
    </row>
    <row r="38" spans="1:21" x14ac:dyDescent="0.25">
      <c r="A38" s="40" t="s">
        <v>139</v>
      </c>
      <c r="B38" s="103" t="s">
        <v>180</v>
      </c>
      <c r="C38" s="192"/>
      <c r="D38" s="15"/>
      <c r="E38" s="52"/>
      <c r="F38" s="53"/>
      <c r="S38" s="59"/>
      <c r="U38" s="60"/>
    </row>
    <row r="39" spans="1:21" ht="15.75" thickBot="1" x14ac:dyDescent="0.3">
      <c r="A39" s="40" t="s">
        <v>140</v>
      </c>
      <c r="B39" s="103" t="s">
        <v>31</v>
      </c>
      <c r="C39" s="192"/>
      <c r="D39" s="15"/>
      <c r="E39" s="52"/>
      <c r="F39" s="53"/>
      <c r="S39" s="61"/>
      <c r="T39" s="62"/>
      <c r="U39" s="63"/>
    </row>
    <row r="40" spans="1:21" x14ac:dyDescent="0.25">
      <c r="A40" s="40" t="s">
        <v>141</v>
      </c>
      <c r="B40" s="103" t="s">
        <v>32</v>
      </c>
      <c r="C40" s="176"/>
      <c r="D40" s="177"/>
      <c r="E40" s="177"/>
      <c r="F40" s="178"/>
      <c r="S40" s="56"/>
      <c r="T40" s="57"/>
      <c r="U40" s="58"/>
    </row>
    <row r="41" spans="1:21" x14ac:dyDescent="0.25">
      <c r="A41" s="40" t="s">
        <v>142</v>
      </c>
      <c r="B41" s="69" t="s">
        <v>33</v>
      </c>
      <c r="C41" s="2"/>
      <c r="D41" s="193"/>
      <c r="E41" s="52"/>
      <c r="F41" s="53"/>
      <c r="S41" s="59"/>
      <c r="U41" s="60"/>
    </row>
    <row r="42" spans="1:21" x14ac:dyDescent="0.25">
      <c r="A42" s="40" t="s">
        <v>143</v>
      </c>
      <c r="B42" s="69" t="s">
        <v>34</v>
      </c>
      <c r="C42" s="2"/>
      <c r="D42" s="193"/>
      <c r="E42" s="52"/>
      <c r="F42" s="53"/>
      <c r="S42" s="59"/>
      <c r="U42" s="60"/>
    </row>
    <row r="43" spans="1:21" x14ac:dyDescent="0.25">
      <c r="A43" s="40" t="s">
        <v>144</v>
      </c>
      <c r="B43" s="69" t="s">
        <v>35</v>
      </c>
      <c r="C43" s="2"/>
      <c r="D43" s="193"/>
      <c r="E43" s="52"/>
      <c r="F43" s="53"/>
      <c r="S43" s="59"/>
      <c r="U43" s="60"/>
    </row>
    <row r="44" spans="1:21" x14ac:dyDescent="0.25">
      <c r="A44" s="40" t="s">
        <v>145</v>
      </c>
      <c r="B44" s="103" t="s">
        <v>181</v>
      </c>
      <c r="C44" s="2"/>
      <c r="D44" s="193"/>
      <c r="E44" s="52"/>
      <c r="F44" s="53"/>
      <c r="S44" s="59"/>
      <c r="U44" s="60"/>
    </row>
    <row r="45" spans="1:21" ht="15.75" thickBot="1" x14ac:dyDescent="0.3">
      <c r="A45" s="40" t="s">
        <v>146</v>
      </c>
      <c r="B45" s="103" t="s">
        <v>37</v>
      </c>
      <c r="C45" s="2"/>
      <c r="D45" s="193"/>
      <c r="E45" s="52"/>
      <c r="F45" s="53"/>
      <c r="S45" s="61"/>
      <c r="T45" s="62"/>
      <c r="U45" s="63"/>
    </row>
    <row r="46" spans="1:21" x14ac:dyDescent="0.25">
      <c r="A46" s="40" t="s">
        <v>147</v>
      </c>
      <c r="B46" s="103" t="s">
        <v>38</v>
      </c>
      <c r="C46" s="192"/>
      <c r="D46" s="193"/>
      <c r="E46" s="52"/>
      <c r="F46" s="53"/>
      <c r="S46" s="56"/>
      <c r="T46" s="57"/>
      <c r="U46" s="58"/>
    </row>
    <row r="47" spans="1:21" x14ac:dyDescent="0.25">
      <c r="A47" s="40" t="s">
        <v>148</v>
      </c>
      <c r="B47" s="103" t="s">
        <v>39</v>
      </c>
      <c r="C47" s="176"/>
      <c r="D47" s="177"/>
      <c r="E47" s="177"/>
      <c r="F47" s="178"/>
      <c r="S47" s="59"/>
      <c r="U47" s="60"/>
    </row>
    <row r="48" spans="1:21" x14ac:dyDescent="0.25">
      <c r="A48" s="40" t="s">
        <v>149</v>
      </c>
      <c r="B48" s="69" t="s">
        <v>40</v>
      </c>
      <c r="C48" s="192"/>
      <c r="D48" s="15"/>
      <c r="E48" s="52"/>
      <c r="F48" s="53"/>
      <c r="S48" s="59"/>
      <c r="U48" s="60"/>
    </row>
    <row r="49" spans="1:21" x14ac:dyDescent="0.25">
      <c r="A49" s="40" t="s">
        <v>150</v>
      </c>
      <c r="B49" s="69" t="s">
        <v>182</v>
      </c>
      <c r="C49" s="192"/>
      <c r="D49" s="193"/>
      <c r="E49" s="52"/>
      <c r="F49" s="53"/>
      <c r="S49" s="59"/>
      <c r="U49" s="60"/>
    </row>
    <row r="50" spans="1:21" ht="15.75" thickBot="1" x14ac:dyDescent="0.3">
      <c r="A50" s="40" t="s">
        <v>151</v>
      </c>
      <c r="B50" s="69" t="s">
        <v>41</v>
      </c>
      <c r="C50" s="2"/>
      <c r="D50" s="193"/>
      <c r="E50" s="194"/>
      <c r="F50" s="53"/>
      <c r="S50" s="61"/>
      <c r="T50" s="62"/>
      <c r="U50" s="63"/>
    </row>
    <row r="51" spans="1:21" x14ac:dyDescent="0.25">
      <c r="A51" s="40" t="s">
        <v>152</v>
      </c>
      <c r="B51" s="103" t="s">
        <v>42</v>
      </c>
      <c r="C51" s="176"/>
      <c r="D51" s="177"/>
      <c r="E51" s="177"/>
      <c r="F51" s="178"/>
      <c r="S51" s="56"/>
      <c r="T51" s="57"/>
      <c r="U51" s="58"/>
    </row>
    <row r="52" spans="1:21" x14ac:dyDescent="0.25">
      <c r="A52" s="40" t="s">
        <v>153</v>
      </c>
      <c r="B52" s="69" t="s">
        <v>313</v>
      </c>
      <c r="C52" s="2"/>
      <c r="D52" s="193"/>
      <c r="E52" s="194"/>
      <c r="F52" s="53"/>
      <c r="S52" s="59"/>
      <c r="U52" s="60"/>
    </row>
    <row r="53" spans="1:21" x14ac:dyDescent="0.25">
      <c r="A53" s="40" t="s">
        <v>268</v>
      </c>
      <c r="B53" s="69" t="s">
        <v>325</v>
      </c>
      <c r="C53" s="2"/>
      <c r="D53" s="193"/>
      <c r="E53" s="194"/>
      <c r="F53" s="53"/>
      <c r="S53" s="59"/>
      <c r="U53" s="60"/>
    </row>
    <row r="54" spans="1:21" ht="15.75" thickBot="1" x14ac:dyDescent="0.3">
      <c r="A54" s="40" t="s">
        <v>269</v>
      </c>
      <c r="B54" s="69" t="s">
        <v>330</v>
      </c>
      <c r="C54" s="2"/>
      <c r="D54" s="193"/>
      <c r="E54" s="194"/>
      <c r="F54" s="53"/>
      <c r="S54" s="59"/>
      <c r="U54" s="60"/>
    </row>
    <row r="55" spans="1:21" x14ac:dyDescent="0.25">
      <c r="A55" s="40" t="s">
        <v>154</v>
      </c>
      <c r="B55" s="69" t="s">
        <v>82</v>
      </c>
      <c r="C55" s="2"/>
      <c r="D55" s="193"/>
      <c r="E55" s="194"/>
      <c r="F55" s="53"/>
      <c r="S55" s="56"/>
      <c r="T55" s="57"/>
      <c r="U55" s="58"/>
    </row>
    <row r="56" spans="1:21" x14ac:dyDescent="0.25">
      <c r="A56" s="40" t="s">
        <v>337</v>
      </c>
      <c r="B56" s="69" t="s">
        <v>370</v>
      </c>
      <c r="C56" s="2"/>
      <c r="D56" s="193"/>
      <c r="E56" s="194"/>
      <c r="F56" s="53"/>
      <c r="S56" s="59"/>
      <c r="U56" s="60"/>
    </row>
    <row r="57" spans="1:21" ht="15.75" thickBot="1" x14ac:dyDescent="0.3">
      <c r="A57" s="40" t="s">
        <v>338</v>
      </c>
      <c r="B57" s="69" t="s">
        <v>83</v>
      </c>
      <c r="C57" s="176"/>
      <c r="D57" s="177"/>
      <c r="E57" s="177"/>
      <c r="F57" s="178"/>
      <c r="S57" s="61"/>
      <c r="T57" s="62"/>
      <c r="U57" s="63"/>
    </row>
    <row r="58" spans="1:21" x14ac:dyDescent="0.25">
      <c r="A58" s="40" t="s">
        <v>340</v>
      </c>
      <c r="B58" s="70" t="s">
        <v>331</v>
      </c>
      <c r="C58" s="2"/>
      <c r="D58" s="193"/>
      <c r="E58" s="194"/>
      <c r="F58" s="53"/>
      <c r="S58" s="59"/>
      <c r="U58" s="60"/>
    </row>
    <row r="59" spans="1:21" ht="15.75" thickBot="1" x14ac:dyDescent="0.3">
      <c r="A59" s="40" t="s">
        <v>341</v>
      </c>
      <c r="B59" s="70" t="s">
        <v>335</v>
      </c>
      <c r="C59" s="2"/>
      <c r="D59" s="15"/>
      <c r="E59" s="194"/>
      <c r="F59" s="53"/>
      <c r="S59" s="59"/>
      <c r="U59" s="60"/>
    </row>
    <row r="60" spans="1:21" x14ac:dyDescent="0.25">
      <c r="A60" s="40" t="s">
        <v>342</v>
      </c>
      <c r="B60" s="70" t="s">
        <v>43</v>
      </c>
      <c r="C60" s="2"/>
      <c r="D60" s="15"/>
      <c r="E60" s="194"/>
      <c r="F60" s="53"/>
      <c r="S60" s="56"/>
      <c r="T60" s="57"/>
      <c r="U60" s="58"/>
    </row>
    <row r="61" spans="1:21" x14ac:dyDescent="0.25">
      <c r="A61" s="40" t="s">
        <v>343</v>
      </c>
      <c r="B61" s="70" t="s">
        <v>217</v>
      </c>
      <c r="C61" s="2"/>
      <c r="D61" s="15"/>
      <c r="E61" s="194"/>
      <c r="F61" s="53"/>
      <c r="S61" s="59"/>
      <c r="U61" s="60"/>
    </row>
    <row r="62" spans="1:21" x14ac:dyDescent="0.25">
      <c r="A62" s="40" t="s">
        <v>344</v>
      </c>
      <c r="B62" s="70" t="s">
        <v>416</v>
      </c>
      <c r="C62" s="2"/>
      <c r="D62" s="15"/>
      <c r="E62" s="194"/>
      <c r="F62" s="53"/>
      <c r="S62" s="59"/>
      <c r="U62" s="60"/>
    </row>
    <row r="63" spans="1:21" x14ac:dyDescent="0.25">
      <c r="A63" s="40" t="s">
        <v>339</v>
      </c>
      <c r="B63" s="69" t="s">
        <v>376</v>
      </c>
      <c r="C63" s="2"/>
      <c r="D63" s="193"/>
      <c r="E63" s="194"/>
      <c r="F63" s="53"/>
      <c r="S63" s="59"/>
      <c r="U63" s="60"/>
    </row>
    <row r="64" spans="1:21" x14ac:dyDescent="0.25">
      <c r="A64" s="40" t="s">
        <v>345</v>
      </c>
      <c r="B64" s="69" t="s">
        <v>418</v>
      </c>
      <c r="C64" s="176"/>
      <c r="D64" s="177"/>
      <c r="E64" s="177"/>
      <c r="F64" s="178"/>
      <c r="S64" s="59"/>
      <c r="U64" s="60"/>
    </row>
    <row r="65" spans="1:21" x14ac:dyDescent="0.25">
      <c r="A65" s="40" t="s">
        <v>346</v>
      </c>
      <c r="B65" s="70" t="s">
        <v>332</v>
      </c>
      <c r="C65" s="2"/>
      <c r="D65" s="15"/>
      <c r="E65" s="194"/>
      <c r="F65" s="53"/>
      <c r="S65" s="59"/>
      <c r="U65" s="60"/>
    </row>
    <row r="66" spans="1:21" x14ac:dyDescent="0.25">
      <c r="A66" s="40" t="s">
        <v>419</v>
      </c>
      <c r="B66" s="70" t="s">
        <v>421</v>
      </c>
      <c r="C66" s="2"/>
      <c r="D66" s="15"/>
      <c r="E66" s="194"/>
      <c r="F66" s="53"/>
      <c r="S66" s="59"/>
      <c r="U66" s="60"/>
    </row>
    <row r="67" spans="1:21" x14ac:dyDescent="0.25">
      <c r="A67" s="40" t="s">
        <v>420</v>
      </c>
      <c r="B67" s="70" t="s">
        <v>422</v>
      </c>
      <c r="C67" s="2"/>
      <c r="D67" s="15"/>
      <c r="E67" s="194"/>
      <c r="F67" s="53"/>
      <c r="S67" s="59"/>
      <c r="U67" s="60"/>
    </row>
    <row r="68" spans="1:21" x14ac:dyDescent="0.25">
      <c r="A68" s="40" t="s">
        <v>347</v>
      </c>
      <c r="B68" s="69" t="s">
        <v>219</v>
      </c>
      <c r="C68" s="2"/>
      <c r="D68" s="15"/>
      <c r="E68" s="52"/>
      <c r="F68" s="53"/>
      <c r="S68" s="59"/>
      <c r="U68" s="60"/>
    </row>
    <row r="69" spans="1:21" x14ac:dyDescent="0.25">
      <c r="A69" s="40" t="s">
        <v>348</v>
      </c>
      <c r="B69" s="70" t="s">
        <v>218</v>
      </c>
      <c r="C69" s="2"/>
      <c r="D69" s="15"/>
      <c r="E69" s="194"/>
      <c r="F69" s="53"/>
      <c r="S69" s="59"/>
      <c r="U69" s="60"/>
    </row>
    <row r="70" spans="1:21" x14ac:dyDescent="0.25">
      <c r="A70" s="40" t="s">
        <v>349</v>
      </c>
      <c r="B70" s="70" t="s">
        <v>220</v>
      </c>
      <c r="C70" s="2"/>
      <c r="D70" s="15"/>
      <c r="E70" s="194"/>
      <c r="F70" s="53"/>
      <c r="S70" s="59"/>
      <c r="U70" s="60"/>
    </row>
    <row r="71" spans="1:21" x14ac:dyDescent="0.25">
      <c r="A71" s="40" t="s">
        <v>350</v>
      </c>
      <c r="B71" s="70" t="s">
        <v>221</v>
      </c>
      <c r="C71" s="2"/>
      <c r="D71" s="15"/>
      <c r="E71" s="194"/>
      <c r="F71" s="53"/>
      <c r="S71" s="59"/>
      <c r="U71" s="60"/>
    </row>
    <row r="72" spans="1:21" x14ac:dyDescent="0.25">
      <c r="A72" s="40" t="s">
        <v>351</v>
      </c>
      <c r="B72" s="70" t="s">
        <v>224</v>
      </c>
      <c r="C72" s="2"/>
      <c r="D72" s="15"/>
      <c r="E72" s="194"/>
      <c r="F72" s="53"/>
      <c r="S72" s="59"/>
      <c r="U72" s="60"/>
    </row>
    <row r="73" spans="1:21" ht="15.75" thickBot="1" x14ac:dyDescent="0.3">
      <c r="A73" s="40" t="s">
        <v>352</v>
      </c>
      <c r="B73" s="70" t="s">
        <v>225</v>
      </c>
      <c r="C73" s="2"/>
      <c r="D73" s="15"/>
      <c r="E73" s="194"/>
      <c r="F73" s="53"/>
      <c r="S73" s="59"/>
      <c r="U73" s="60"/>
    </row>
    <row r="74" spans="1:21" ht="15.75" thickBot="1" x14ac:dyDescent="0.3">
      <c r="A74" s="41">
        <v>3</v>
      </c>
      <c r="B74" s="179" t="s">
        <v>78</v>
      </c>
      <c r="C74" s="180"/>
      <c r="D74" s="180"/>
      <c r="E74" s="180"/>
      <c r="F74" s="181"/>
      <c r="S74" s="59"/>
      <c r="U74" s="60"/>
    </row>
    <row r="75" spans="1:21" x14ac:dyDescent="0.25">
      <c r="A75" s="42" t="s">
        <v>5</v>
      </c>
      <c r="B75" s="68" t="s">
        <v>129</v>
      </c>
      <c r="C75" s="173"/>
      <c r="D75" s="174"/>
      <c r="E75" s="174"/>
      <c r="F75" s="175"/>
      <c r="S75" s="59"/>
      <c r="U75" s="60"/>
    </row>
    <row r="76" spans="1:21" x14ac:dyDescent="0.25">
      <c r="A76" s="40" t="s">
        <v>6</v>
      </c>
      <c r="B76" s="69" t="s">
        <v>226</v>
      </c>
      <c r="C76" s="2"/>
      <c r="D76" s="15"/>
      <c r="E76" s="194"/>
      <c r="F76" s="29"/>
      <c r="S76" s="59"/>
      <c r="U76" s="60"/>
    </row>
    <row r="77" spans="1:21" x14ac:dyDescent="0.25">
      <c r="A77" s="40" t="s">
        <v>7</v>
      </c>
      <c r="B77" s="27" t="s">
        <v>227</v>
      </c>
      <c r="C77" s="49"/>
      <c r="D77" s="16"/>
      <c r="E77" s="195"/>
      <c r="F77" s="30"/>
      <c r="S77" s="59"/>
      <c r="U77" s="60"/>
    </row>
    <row r="78" spans="1:21" x14ac:dyDescent="0.25">
      <c r="A78" s="40" t="s">
        <v>8</v>
      </c>
      <c r="B78" s="27" t="s">
        <v>84</v>
      </c>
      <c r="C78" s="49"/>
      <c r="D78" s="16"/>
      <c r="E78" s="195"/>
      <c r="F78" s="30"/>
      <c r="S78" s="59"/>
      <c r="U78" s="60"/>
    </row>
    <row r="79" spans="1:21" x14ac:dyDescent="0.25">
      <c r="A79" s="40" t="s">
        <v>270</v>
      </c>
      <c r="B79" s="27" t="s">
        <v>183</v>
      </c>
      <c r="C79" s="49"/>
      <c r="D79" s="16"/>
      <c r="E79" s="195"/>
      <c r="F79" s="30"/>
      <c r="S79" s="59"/>
      <c r="U79" s="60"/>
    </row>
    <row r="80" spans="1:21" ht="15.75" thickBot="1" x14ac:dyDescent="0.3">
      <c r="A80" s="40" t="s">
        <v>9</v>
      </c>
      <c r="B80" s="27" t="s">
        <v>85</v>
      </c>
      <c r="C80" s="49"/>
      <c r="D80" s="16"/>
      <c r="E80" s="8"/>
      <c r="F80" s="196"/>
      <c r="S80" s="61"/>
      <c r="T80" s="62"/>
      <c r="U80" s="63"/>
    </row>
    <row r="81" spans="1:21" x14ac:dyDescent="0.25">
      <c r="A81" s="40" t="s">
        <v>10</v>
      </c>
      <c r="B81" s="27" t="s">
        <v>184</v>
      </c>
      <c r="C81" s="49"/>
      <c r="D81" s="16"/>
      <c r="E81" s="8"/>
      <c r="F81" s="196"/>
      <c r="S81" s="56"/>
      <c r="T81" s="57"/>
      <c r="U81" s="58"/>
    </row>
    <row r="82" spans="1:21" x14ac:dyDescent="0.25">
      <c r="A82" s="40" t="s">
        <v>23</v>
      </c>
      <c r="B82" s="27" t="s">
        <v>185</v>
      </c>
      <c r="C82" s="49"/>
      <c r="D82" s="16"/>
      <c r="E82" s="8"/>
      <c r="F82" s="196"/>
      <c r="S82" s="59"/>
      <c r="U82" s="60"/>
    </row>
    <row r="83" spans="1:21" x14ac:dyDescent="0.25">
      <c r="A83" s="40" t="s">
        <v>24</v>
      </c>
      <c r="B83" s="27" t="s">
        <v>186</v>
      </c>
      <c r="C83" s="49"/>
      <c r="D83" s="16"/>
      <c r="E83" s="8"/>
      <c r="F83" s="196"/>
      <c r="S83" s="59"/>
      <c r="U83" s="60"/>
    </row>
    <row r="84" spans="1:21" x14ac:dyDescent="0.25">
      <c r="A84" s="40" t="s">
        <v>11</v>
      </c>
      <c r="B84" s="102" t="s">
        <v>44</v>
      </c>
      <c r="C84" s="185"/>
      <c r="D84" s="185"/>
      <c r="E84" s="185"/>
      <c r="F84" s="186"/>
      <c r="S84" s="59"/>
      <c r="U84" s="60"/>
    </row>
    <row r="85" spans="1:21" ht="15.75" thickBot="1" x14ac:dyDescent="0.3">
      <c r="A85" s="40" t="s">
        <v>12</v>
      </c>
      <c r="B85" s="27" t="s">
        <v>399</v>
      </c>
      <c r="C85" s="49"/>
      <c r="D85" s="16"/>
      <c r="E85" s="195"/>
      <c r="F85" s="30"/>
      <c r="S85" s="61"/>
      <c r="T85" s="62"/>
      <c r="U85" s="63"/>
    </row>
    <row r="86" spans="1:21" ht="15.75" thickBot="1" x14ac:dyDescent="0.3">
      <c r="A86" s="40" t="s">
        <v>13</v>
      </c>
      <c r="B86" s="102" t="s">
        <v>175</v>
      </c>
      <c r="C86" s="49"/>
      <c r="D86" s="16"/>
      <c r="E86" s="8"/>
      <c r="F86" s="30"/>
      <c r="S86" s="64"/>
      <c r="T86" s="65"/>
      <c r="U86" s="66"/>
    </row>
    <row r="87" spans="1:21" x14ac:dyDescent="0.25">
      <c r="A87" s="40" t="s">
        <v>14</v>
      </c>
      <c r="B87" s="27" t="s">
        <v>159</v>
      </c>
      <c r="C87" s="49"/>
      <c r="D87" s="16"/>
      <c r="E87" s="8"/>
      <c r="F87" s="196"/>
      <c r="S87" s="56"/>
      <c r="T87" s="57"/>
      <c r="U87" s="58"/>
    </row>
    <row r="88" spans="1:21" ht="15.75" thickBot="1" x14ac:dyDescent="0.3">
      <c r="A88" s="40" t="s">
        <v>15</v>
      </c>
      <c r="B88" s="27" t="s">
        <v>45</v>
      </c>
      <c r="C88" s="49"/>
      <c r="D88" s="16"/>
      <c r="E88" s="8"/>
      <c r="F88" s="196"/>
      <c r="S88" s="61"/>
      <c r="T88" s="62"/>
      <c r="U88" s="63"/>
    </row>
    <row r="89" spans="1:21" x14ac:dyDescent="0.25">
      <c r="A89" s="40" t="s">
        <v>113</v>
      </c>
      <c r="B89" s="27" t="s">
        <v>130</v>
      </c>
      <c r="C89" s="49"/>
      <c r="D89" s="16"/>
      <c r="E89" s="8"/>
      <c r="F89" s="196"/>
      <c r="S89" s="56"/>
      <c r="T89" s="57"/>
      <c r="U89" s="58"/>
    </row>
    <row r="90" spans="1:21" x14ac:dyDescent="0.25">
      <c r="A90" s="40" t="s">
        <v>16</v>
      </c>
      <c r="B90" s="27" t="s">
        <v>46</v>
      </c>
      <c r="C90" s="185"/>
      <c r="D90" s="185"/>
      <c r="E90" s="185"/>
      <c r="F90" s="186"/>
      <c r="S90" s="59"/>
      <c r="U90" s="60"/>
    </row>
    <row r="91" spans="1:21" x14ac:dyDescent="0.25">
      <c r="A91" s="40" t="s">
        <v>114</v>
      </c>
      <c r="B91" s="26" t="s">
        <v>131</v>
      </c>
      <c r="C91" s="49"/>
      <c r="D91" s="16"/>
      <c r="E91" s="8"/>
      <c r="F91" s="196"/>
      <c r="S91" s="59"/>
      <c r="U91" s="60"/>
    </row>
    <row r="92" spans="1:21" x14ac:dyDescent="0.25">
      <c r="A92" s="40" t="s">
        <v>115</v>
      </c>
      <c r="B92" s="26" t="s">
        <v>47</v>
      </c>
      <c r="C92" s="49"/>
      <c r="D92" s="16"/>
      <c r="E92" s="8"/>
      <c r="F92" s="196"/>
      <c r="S92" s="59"/>
      <c r="U92" s="60"/>
    </row>
    <row r="93" spans="1:21" x14ac:dyDescent="0.25">
      <c r="A93" s="40" t="s">
        <v>116</v>
      </c>
      <c r="B93" s="26" t="s">
        <v>48</v>
      </c>
      <c r="C93" s="49"/>
      <c r="D93" s="16"/>
      <c r="E93" s="8"/>
      <c r="F93" s="196"/>
      <c r="S93" s="59"/>
      <c r="U93" s="60"/>
    </row>
    <row r="94" spans="1:21" ht="15.75" thickBot="1" x14ac:dyDescent="0.3">
      <c r="A94" s="40" t="s">
        <v>117</v>
      </c>
      <c r="B94" s="26" t="s">
        <v>49</v>
      </c>
      <c r="C94" s="49"/>
      <c r="D94" s="16"/>
      <c r="E94" s="8"/>
      <c r="F94" s="196"/>
      <c r="S94" s="61"/>
      <c r="T94" s="62"/>
      <c r="U94" s="63"/>
    </row>
    <row r="95" spans="1:21" x14ac:dyDescent="0.25">
      <c r="A95" s="40" t="s">
        <v>176</v>
      </c>
      <c r="B95" s="27" t="s">
        <v>177</v>
      </c>
      <c r="C95" s="49"/>
      <c r="D95" s="16"/>
      <c r="E95" s="8"/>
      <c r="F95" s="196"/>
      <c r="S95" s="56"/>
      <c r="T95" s="57"/>
      <c r="U95" s="58"/>
    </row>
    <row r="96" spans="1:21" x14ac:dyDescent="0.25">
      <c r="A96" s="40" t="s">
        <v>17</v>
      </c>
      <c r="B96" s="103" t="s">
        <v>51</v>
      </c>
      <c r="C96" s="176"/>
      <c r="D96" s="177"/>
      <c r="E96" s="177"/>
      <c r="F96" s="178"/>
      <c r="S96" s="59"/>
      <c r="U96" s="60"/>
    </row>
    <row r="97" spans="1:21" x14ac:dyDescent="0.25">
      <c r="A97" s="40" t="s">
        <v>18</v>
      </c>
      <c r="B97" s="69" t="s">
        <v>50</v>
      </c>
      <c r="C97" s="2"/>
      <c r="D97" s="15"/>
      <c r="E97" s="1"/>
      <c r="F97" s="197"/>
      <c r="S97" s="59"/>
      <c r="U97" s="60"/>
    </row>
    <row r="98" spans="1:21" x14ac:dyDescent="0.25">
      <c r="A98" s="40" t="s">
        <v>19</v>
      </c>
      <c r="B98" s="103" t="s">
        <v>230</v>
      </c>
      <c r="C98" s="176"/>
      <c r="D98" s="177"/>
      <c r="E98" s="177"/>
      <c r="F98" s="178"/>
      <c r="S98" s="59"/>
      <c r="U98" s="60"/>
    </row>
    <row r="99" spans="1:21" x14ac:dyDescent="0.25">
      <c r="A99" s="40" t="s">
        <v>271</v>
      </c>
      <c r="B99" s="69" t="s">
        <v>231</v>
      </c>
      <c r="C99" s="2"/>
      <c r="D99" s="15"/>
      <c r="E99" s="1"/>
      <c r="F99" s="197"/>
      <c r="S99" s="59"/>
      <c r="U99" s="60"/>
    </row>
    <row r="100" spans="1:21" x14ac:dyDescent="0.25">
      <c r="A100" s="40" t="s">
        <v>20</v>
      </c>
      <c r="B100" s="103" t="s">
        <v>52</v>
      </c>
      <c r="C100" s="176"/>
      <c r="D100" s="177"/>
      <c r="E100" s="177"/>
      <c r="F100" s="178"/>
      <c r="S100" s="59"/>
      <c r="U100" s="60"/>
    </row>
    <row r="101" spans="1:21" x14ac:dyDescent="0.25">
      <c r="A101" s="40" t="s">
        <v>155</v>
      </c>
      <c r="B101" s="69" t="s">
        <v>53</v>
      </c>
      <c r="C101" s="2"/>
      <c r="D101" s="15"/>
      <c r="E101" s="1"/>
      <c r="F101" s="197"/>
      <c r="S101" s="59"/>
      <c r="U101" s="60"/>
    </row>
    <row r="102" spans="1:21" ht="15.75" thickBot="1" x14ac:dyDescent="0.3">
      <c r="A102" s="40" t="s">
        <v>156</v>
      </c>
      <c r="B102" s="69" t="s">
        <v>54</v>
      </c>
      <c r="C102" s="2"/>
      <c r="D102" s="15"/>
      <c r="E102" s="1"/>
      <c r="F102" s="197"/>
      <c r="S102" s="61"/>
      <c r="T102" s="62"/>
      <c r="U102" s="63"/>
    </row>
    <row r="103" spans="1:21" x14ac:dyDescent="0.25">
      <c r="A103" s="40" t="s">
        <v>118</v>
      </c>
      <c r="B103" s="69" t="s">
        <v>55</v>
      </c>
      <c r="C103" s="2"/>
      <c r="D103" s="15"/>
      <c r="E103" s="1"/>
      <c r="F103" s="197"/>
    </row>
    <row r="104" spans="1:21" x14ac:dyDescent="0.25">
      <c r="A104" s="40" t="s">
        <v>157</v>
      </c>
      <c r="B104" s="69" t="s">
        <v>56</v>
      </c>
      <c r="C104" s="2"/>
      <c r="D104" s="15"/>
      <c r="E104" s="1"/>
      <c r="F104" s="197"/>
    </row>
    <row r="105" spans="1:21" x14ac:dyDescent="0.25">
      <c r="A105" s="40" t="s">
        <v>119</v>
      </c>
      <c r="B105" s="69" t="s">
        <v>272</v>
      </c>
      <c r="C105" s="2"/>
      <c r="D105" s="15"/>
      <c r="E105" s="1"/>
      <c r="F105" s="197"/>
    </row>
    <row r="106" spans="1:21" x14ac:dyDescent="0.25">
      <c r="A106" s="40" t="s">
        <v>402</v>
      </c>
      <c r="B106" s="69" t="s">
        <v>87</v>
      </c>
      <c r="C106" s="2"/>
      <c r="D106" s="15"/>
      <c r="E106" s="1"/>
      <c r="F106" s="197"/>
    </row>
    <row r="107" spans="1:21" x14ac:dyDescent="0.25">
      <c r="A107" s="40" t="s">
        <v>273</v>
      </c>
      <c r="B107" s="103" t="s">
        <v>57</v>
      </c>
      <c r="C107" s="176"/>
      <c r="D107" s="177"/>
      <c r="E107" s="177"/>
      <c r="F107" s="178"/>
    </row>
    <row r="108" spans="1:21" x14ac:dyDescent="0.25">
      <c r="A108" s="40" t="s">
        <v>274</v>
      </c>
      <c r="B108" s="69" t="s">
        <v>86</v>
      </c>
      <c r="C108" s="2"/>
      <c r="D108" s="15"/>
      <c r="E108" s="194"/>
      <c r="F108" s="29"/>
    </row>
    <row r="109" spans="1:21" x14ac:dyDescent="0.25">
      <c r="A109" s="40" t="s">
        <v>275</v>
      </c>
      <c r="B109" s="27" t="s">
        <v>58</v>
      </c>
      <c r="C109" s="49"/>
      <c r="D109" s="16"/>
      <c r="E109" s="8"/>
      <c r="F109" s="196"/>
    </row>
    <row r="110" spans="1:21" x14ac:dyDescent="0.25">
      <c r="A110" s="40" t="s">
        <v>276</v>
      </c>
      <c r="B110" s="27" t="s">
        <v>408</v>
      </c>
      <c r="C110" s="49"/>
      <c r="D110" s="16"/>
      <c r="E110" s="8"/>
      <c r="F110" s="30"/>
    </row>
    <row r="111" spans="1:21" x14ac:dyDescent="0.25">
      <c r="A111" s="40" t="s">
        <v>403</v>
      </c>
      <c r="B111" s="26" t="s">
        <v>29</v>
      </c>
      <c r="C111" s="49"/>
      <c r="D111" s="198"/>
      <c r="E111" s="195"/>
      <c r="F111" s="30"/>
    </row>
    <row r="112" spans="1:21" x14ac:dyDescent="0.25">
      <c r="A112" s="40" t="s">
        <v>404</v>
      </c>
      <c r="B112" s="26" t="s">
        <v>178</v>
      </c>
      <c r="C112" s="49"/>
      <c r="D112" s="198"/>
      <c r="E112" s="195"/>
      <c r="F112" s="30"/>
    </row>
    <row r="113" spans="1:10" x14ac:dyDescent="0.25">
      <c r="A113" s="40" t="s">
        <v>405</v>
      </c>
      <c r="B113" s="26" t="s">
        <v>179</v>
      </c>
      <c r="C113" s="49"/>
      <c r="D113" s="198"/>
      <c r="E113" s="195"/>
      <c r="F113" s="30"/>
    </row>
    <row r="114" spans="1:10" x14ac:dyDescent="0.25">
      <c r="A114" s="40" t="s">
        <v>406</v>
      </c>
      <c r="B114" s="26" t="s">
        <v>409</v>
      </c>
      <c r="C114" s="49"/>
      <c r="D114" s="198"/>
      <c r="E114" s="195"/>
      <c r="F114" s="30"/>
      <c r="H114" s="9"/>
      <c r="I114" s="9"/>
    </row>
    <row r="115" spans="1:10" x14ac:dyDescent="0.25">
      <c r="A115" s="40" t="s">
        <v>407</v>
      </c>
      <c r="B115" s="26" t="s">
        <v>410</v>
      </c>
      <c r="C115" s="49"/>
      <c r="D115" s="198"/>
      <c r="E115" s="195"/>
      <c r="F115" s="30"/>
      <c r="I115" s="9"/>
      <c r="J115" s="131"/>
    </row>
    <row r="116" spans="1:10" x14ac:dyDescent="0.25">
      <c r="A116" s="40" t="s">
        <v>277</v>
      </c>
      <c r="B116" s="27" t="s">
        <v>92</v>
      </c>
      <c r="C116" s="49"/>
      <c r="D116" s="198"/>
      <c r="E116" s="195"/>
      <c r="F116" s="30"/>
    </row>
    <row r="117" spans="1:10" x14ac:dyDescent="0.25">
      <c r="A117" s="40" t="s">
        <v>278</v>
      </c>
      <c r="B117" s="27" t="s">
        <v>133</v>
      </c>
      <c r="C117" s="49"/>
      <c r="D117" s="198"/>
      <c r="E117" s="195"/>
      <c r="F117" s="30"/>
    </row>
    <row r="118" spans="1:10" x14ac:dyDescent="0.25">
      <c r="A118" s="40" t="s">
        <v>280</v>
      </c>
      <c r="B118" s="27" t="s">
        <v>424</v>
      </c>
      <c r="C118" s="49"/>
      <c r="D118" s="16"/>
      <c r="E118" s="195"/>
      <c r="F118" s="30"/>
    </row>
    <row r="119" spans="1:10" x14ac:dyDescent="0.25">
      <c r="A119" s="40" t="s">
        <v>279</v>
      </c>
      <c r="B119" s="27" t="s">
        <v>425</v>
      </c>
      <c r="C119" s="49"/>
      <c r="D119" s="16"/>
      <c r="E119" s="195"/>
      <c r="F119" s="30"/>
    </row>
    <row r="120" spans="1:10" x14ac:dyDescent="0.25">
      <c r="A120" s="40" t="s">
        <v>380</v>
      </c>
      <c r="B120" s="27" t="s">
        <v>381</v>
      </c>
      <c r="C120" s="176"/>
      <c r="D120" s="177"/>
      <c r="E120" s="177"/>
      <c r="F120" s="178"/>
    </row>
    <row r="121" spans="1:10" x14ac:dyDescent="0.25">
      <c r="A121" s="40" t="s">
        <v>383</v>
      </c>
      <c r="B121" s="99" t="s">
        <v>382</v>
      </c>
      <c r="C121" s="49"/>
      <c r="D121" s="16"/>
      <c r="E121" s="8"/>
      <c r="F121" s="196"/>
    </row>
    <row r="122" spans="1:10" x14ac:dyDescent="0.25">
      <c r="A122" s="40" t="s">
        <v>384</v>
      </c>
      <c r="B122" s="99" t="s">
        <v>33</v>
      </c>
      <c r="C122" s="49"/>
      <c r="D122" s="16"/>
      <c r="E122" s="8"/>
      <c r="F122" s="196"/>
      <c r="G122" s="9"/>
    </row>
    <row r="123" spans="1:10" x14ac:dyDescent="0.25">
      <c r="A123" s="40" t="s">
        <v>385</v>
      </c>
      <c r="B123" s="99" t="s">
        <v>35</v>
      </c>
      <c r="C123" s="49"/>
      <c r="D123" s="16"/>
      <c r="E123" s="8"/>
      <c r="F123" s="196"/>
    </row>
    <row r="124" spans="1:10" x14ac:dyDescent="0.25">
      <c r="A124" s="40" t="s">
        <v>386</v>
      </c>
      <c r="B124" s="99" t="s">
        <v>387</v>
      </c>
      <c r="C124" s="49"/>
      <c r="D124" s="16"/>
      <c r="E124" s="8"/>
      <c r="F124" s="196"/>
    </row>
    <row r="125" spans="1:10" ht="15.75" thickBot="1" x14ac:dyDescent="0.3">
      <c r="A125" s="40" t="s">
        <v>388</v>
      </c>
      <c r="B125" s="99" t="s">
        <v>411</v>
      </c>
      <c r="C125" s="49"/>
      <c r="D125" s="16"/>
      <c r="E125" s="8"/>
      <c r="F125" s="196"/>
    </row>
    <row r="126" spans="1:10" ht="15.75" thickBot="1" x14ac:dyDescent="0.3">
      <c r="A126" s="41">
        <v>4</v>
      </c>
      <c r="B126" s="179" t="s">
        <v>79</v>
      </c>
      <c r="C126" s="180"/>
      <c r="D126" s="180"/>
      <c r="E126" s="180"/>
      <c r="F126" s="181"/>
    </row>
    <row r="127" spans="1:10" x14ac:dyDescent="0.25">
      <c r="A127" s="42" t="s">
        <v>21</v>
      </c>
      <c r="B127" s="28" t="s">
        <v>67</v>
      </c>
      <c r="C127" s="176"/>
      <c r="D127" s="177"/>
      <c r="E127" s="177"/>
      <c r="F127" s="178"/>
    </row>
    <row r="128" spans="1:10" x14ac:dyDescent="0.25">
      <c r="A128" s="48" t="s">
        <v>166</v>
      </c>
      <c r="B128" s="96" t="s">
        <v>60</v>
      </c>
      <c r="C128" s="49"/>
      <c r="D128" s="198"/>
      <c r="E128" s="195"/>
      <c r="F128" s="30"/>
    </row>
    <row r="129" spans="1:7" x14ac:dyDescent="0.25">
      <c r="A129" s="48" t="s">
        <v>167</v>
      </c>
      <c r="B129" s="96" t="s">
        <v>81</v>
      </c>
      <c r="C129" s="49"/>
      <c r="D129" s="198"/>
      <c r="E129" s="195"/>
      <c r="F129" s="30"/>
    </row>
    <row r="130" spans="1:7" x14ac:dyDescent="0.25">
      <c r="A130" s="48" t="s">
        <v>168</v>
      </c>
      <c r="B130" s="96" t="s">
        <v>66</v>
      </c>
      <c r="C130" s="49"/>
      <c r="D130" s="198"/>
      <c r="E130" s="195"/>
      <c r="F130" s="30"/>
      <c r="G130" s="9"/>
    </row>
    <row r="131" spans="1:7" x14ac:dyDescent="0.25">
      <c r="A131" s="48" t="s">
        <v>169</v>
      </c>
      <c r="B131" s="96" t="s">
        <v>61</v>
      </c>
      <c r="C131" s="49"/>
      <c r="D131" s="198"/>
      <c r="E131" s="195"/>
      <c r="F131" s="30"/>
    </row>
    <row r="132" spans="1:7" x14ac:dyDescent="0.25">
      <c r="A132" s="48" t="s">
        <v>170</v>
      </c>
      <c r="B132" s="96" t="s">
        <v>160</v>
      </c>
      <c r="C132" s="49"/>
      <c r="D132" s="198"/>
      <c r="E132" s="195"/>
      <c r="F132" s="30"/>
    </row>
    <row r="133" spans="1:7" x14ac:dyDescent="0.25">
      <c r="A133" s="48" t="s">
        <v>171</v>
      </c>
      <c r="B133" s="101" t="s">
        <v>75</v>
      </c>
      <c r="C133" s="176"/>
      <c r="D133" s="177"/>
      <c r="E133" s="177"/>
      <c r="F133" s="178"/>
    </row>
    <row r="134" spans="1:7" x14ac:dyDescent="0.25">
      <c r="A134" s="48" t="s">
        <v>172</v>
      </c>
      <c r="B134" s="98" t="s">
        <v>371</v>
      </c>
      <c r="C134" s="199"/>
      <c r="D134" s="21"/>
      <c r="E134" s="22"/>
      <c r="F134" s="30"/>
    </row>
    <row r="135" spans="1:7" x14ac:dyDescent="0.25">
      <c r="A135" s="48" t="s">
        <v>173</v>
      </c>
      <c r="B135" s="98" t="s">
        <v>312</v>
      </c>
      <c r="C135" s="199"/>
      <c r="D135" s="21"/>
      <c r="E135" s="22"/>
      <c r="F135" s="30"/>
    </row>
    <row r="136" spans="1:7" x14ac:dyDescent="0.25">
      <c r="A136" s="48" t="s">
        <v>297</v>
      </c>
      <c r="B136" s="98" t="s">
        <v>305</v>
      </c>
      <c r="C136" s="199"/>
      <c r="D136" s="21"/>
      <c r="E136" s="22"/>
      <c r="F136" s="30"/>
    </row>
    <row r="137" spans="1:7" x14ac:dyDescent="0.25">
      <c r="A137" s="48" t="s">
        <v>298</v>
      </c>
      <c r="B137" s="98" t="s">
        <v>333</v>
      </c>
      <c r="C137" s="20"/>
      <c r="D137" s="21"/>
      <c r="E137" s="200"/>
      <c r="F137" s="30"/>
    </row>
    <row r="138" spans="1:7" x14ac:dyDescent="0.25">
      <c r="A138" s="48" t="s">
        <v>304</v>
      </c>
      <c r="B138" s="98" t="s">
        <v>334</v>
      </c>
      <c r="C138" s="20"/>
      <c r="D138" s="21"/>
      <c r="E138" s="200"/>
      <c r="F138" s="30"/>
    </row>
    <row r="139" spans="1:7" x14ac:dyDescent="0.25">
      <c r="A139" s="48" t="s">
        <v>353</v>
      </c>
      <c r="B139" s="98" t="s">
        <v>68</v>
      </c>
      <c r="C139" s="176"/>
      <c r="D139" s="177"/>
      <c r="E139" s="177"/>
      <c r="F139" s="178"/>
    </row>
    <row r="140" spans="1:7" x14ac:dyDescent="0.25">
      <c r="A140" s="48" t="s">
        <v>372</v>
      </c>
      <c r="B140" s="99" t="s">
        <v>70</v>
      </c>
      <c r="C140" s="20"/>
      <c r="D140" s="21"/>
      <c r="E140" s="200"/>
      <c r="F140" s="30"/>
    </row>
    <row r="141" spans="1:7" x14ac:dyDescent="0.25">
      <c r="A141" s="48" t="s">
        <v>373</v>
      </c>
      <c r="B141" s="99" t="s">
        <v>135</v>
      </c>
      <c r="C141" s="20"/>
      <c r="D141" s="21"/>
      <c r="E141" s="200"/>
      <c r="F141" s="30"/>
    </row>
    <row r="142" spans="1:7" x14ac:dyDescent="0.25">
      <c r="A142" s="48" t="s">
        <v>354</v>
      </c>
      <c r="B142" s="98" t="s">
        <v>69</v>
      </c>
      <c r="C142" s="20"/>
      <c r="D142" s="21"/>
      <c r="E142" s="200"/>
      <c r="F142" s="196"/>
    </row>
    <row r="143" spans="1:7" x14ac:dyDescent="0.25">
      <c r="A143" s="48" t="s">
        <v>174</v>
      </c>
      <c r="B143" s="101" t="s">
        <v>72</v>
      </c>
      <c r="C143" s="176"/>
      <c r="D143" s="177"/>
      <c r="E143" s="177"/>
      <c r="F143" s="178"/>
    </row>
    <row r="144" spans="1:7" x14ac:dyDescent="0.25">
      <c r="A144" s="48" t="s">
        <v>71</v>
      </c>
      <c r="B144" s="98" t="s">
        <v>241</v>
      </c>
      <c r="C144" s="199"/>
      <c r="D144" s="21"/>
      <c r="E144" s="22"/>
      <c r="F144" s="30"/>
    </row>
    <row r="145" spans="1:7" x14ac:dyDescent="0.25">
      <c r="A145" s="48" t="s">
        <v>77</v>
      </c>
      <c r="B145" s="96" t="s">
        <v>64</v>
      </c>
      <c r="C145" s="20"/>
      <c r="D145" s="201"/>
      <c r="E145" s="200"/>
      <c r="F145" s="30"/>
    </row>
    <row r="146" spans="1:7" x14ac:dyDescent="0.25">
      <c r="A146" s="48" t="s">
        <v>158</v>
      </c>
      <c r="B146" s="96" t="s">
        <v>65</v>
      </c>
      <c r="C146" s="176"/>
      <c r="D146" s="177"/>
      <c r="E146" s="177"/>
      <c r="F146" s="178"/>
    </row>
    <row r="147" spans="1:7" x14ac:dyDescent="0.25">
      <c r="A147" s="48" t="s">
        <v>299</v>
      </c>
      <c r="B147" s="100" t="s">
        <v>336</v>
      </c>
      <c r="C147" s="20"/>
      <c r="D147" s="21"/>
      <c r="E147" s="79"/>
      <c r="F147" s="196"/>
    </row>
    <row r="148" spans="1:7" x14ac:dyDescent="0.25">
      <c r="A148" s="48" t="s">
        <v>300</v>
      </c>
      <c r="B148" s="100" t="s">
        <v>238</v>
      </c>
      <c r="C148" s="20"/>
      <c r="D148" s="21"/>
      <c r="E148" s="22"/>
      <c r="F148" s="196"/>
    </row>
    <row r="149" spans="1:7" x14ac:dyDescent="0.25">
      <c r="A149" s="48" t="s">
        <v>301</v>
      </c>
      <c r="B149" s="100" t="s">
        <v>239</v>
      </c>
      <c r="C149" s="20"/>
      <c r="D149" s="21"/>
      <c r="E149" s="22"/>
      <c r="F149" s="196"/>
      <c r="G149" s="9"/>
    </row>
    <row r="150" spans="1:7" x14ac:dyDescent="0.25">
      <c r="A150" s="48" t="s">
        <v>302</v>
      </c>
      <c r="B150" s="100" t="s">
        <v>240</v>
      </c>
      <c r="C150" s="20"/>
      <c r="D150" s="21"/>
      <c r="E150" s="22"/>
      <c r="F150" s="196"/>
    </row>
    <row r="151" spans="1:7" x14ac:dyDescent="0.25">
      <c r="A151" s="48" t="s">
        <v>355</v>
      </c>
      <c r="B151" s="100" t="s">
        <v>242</v>
      </c>
      <c r="C151" s="20"/>
      <c r="D151" s="21"/>
      <c r="E151" s="22"/>
      <c r="F151" s="196"/>
      <c r="G151" s="9"/>
    </row>
    <row r="152" spans="1:7" x14ac:dyDescent="0.25">
      <c r="A152" s="48" t="s">
        <v>374</v>
      </c>
      <c r="B152" s="100" t="s">
        <v>375</v>
      </c>
      <c r="C152" s="20"/>
      <c r="D152" s="21"/>
      <c r="E152" s="22"/>
      <c r="F152" s="196"/>
      <c r="G152" s="9"/>
    </row>
    <row r="153" spans="1:7" x14ac:dyDescent="0.25">
      <c r="A153" s="48" t="s">
        <v>120</v>
      </c>
      <c r="B153" s="96" t="s">
        <v>73</v>
      </c>
      <c r="C153" s="20"/>
      <c r="D153" s="21"/>
      <c r="E153" s="22"/>
      <c r="F153" s="196"/>
    </row>
    <row r="154" spans="1:7" x14ac:dyDescent="0.25">
      <c r="A154" s="48" t="s">
        <v>121</v>
      </c>
      <c r="B154" s="96" t="s">
        <v>134</v>
      </c>
      <c r="C154" s="20"/>
      <c r="D154" s="21"/>
      <c r="E154" s="22"/>
      <c r="F154" s="196"/>
    </row>
    <row r="155" spans="1:7" x14ac:dyDescent="0.25">
      <c r="A155" s="48" t="s">
        <v>122</v>
      </c>
      <c r="B155" s="96" t="s">
        <v>89</v>
      </c>
      <c r="C155" s="20"/>
      <c r="D155" s="21"/>
      <c r="E155" s="22"/>
      <c r="F155" s="196"/>
    </row>
    <row r="156" spans="1:7" x14ac:dyDescent="0.25">
      <c r="A156" s="48" t="s">
        <v>123</v>
      </c>
      <c r="B156" s="96" t="s">
        <v>90</v>
      </c>
      <c r="C156" s="20"/>
      <c r="D156" s="21"/>
      <c r="E156" s="22"/>
      <c r="F156" s="196"/>
    </row>
    <row r="157" spans="1:7" x14ac:dyDescent="0.25">
      <c r="A157" s="48" t="s">
        <v>124</v>
      </c>
      <c r="B157" s="96" t="s">
        <v>91</v>
      </c>
      <c r="C157" s="20"/>
      <c r="D157" s="21"/>
      <c r="E157" s="22"/>
      <c r="F157" s="196"/>
    </row>
    <row r="158" spans="1:7" x14ac:dyDescent="0.25">
      <c r="A158" s="48" t="s">
        <v>303</v>
      </c>
      <c r="B158" s="96" t="s">
        <v>74</v>
      </c>
      <c r="C158" s="20"/>
      <c r="D158" s="21"/>
      <c r="E158" s="22"/>
      <c r="F158" s="196"/>
    </row>
    <row r="159" spans="1:7" x14ac:dyDescent="0.25">
      <c r="A159" s="40" t="s">
        <v>161</v>
      </c>
      <c r="B159" s="102" t="s">
        <v>62</v>
      </c>
      <c r="C159" s="176"/>
      <c r="D159" s="177"/>
      <c r="E159" s="177"/>
      <c r="F159" s="178"/>
    </row>
    <row r="160" spans="1:7" x14ac:dyDescent="0.25">
      <c r="A160" s="40" t="s">
        <v>162</v>
      </c>
      <c r="B160" s="27" t="s">
        <v>63</v>
      </c>
      <c r="C160" s="49"/>
      <c r="D160" s="16"/>
      <c r="E160" s="195"/>
      <c r="F160" s="196"/>
    </row>
    <row r="161" spans="1:10" x14ac:dyDescent="0.25">
      <c r="A161" s="48" t="s">
        <v>163</v>
      </c>
      <c r="B161" s="96" t="s">
        <v>132</v>
      </c>
      <c r="C161" s="20"/>
      <c r="D161" s="21"/>
      <c r="E161" s="200"/>
      <c r="F161" s="202"/>
    </row>
    <row r="162" spans="1:10" ht="15.75" thickBot="1" x14ac:dyDescent="0.3">
      <c r="A162" s="48" t="s">
        <v>164</v>
      </c>
      <c r="B162" s="96" t="s">
        <v>76</v>
      </c>
      <c r="C162" s="20"/>
      <c r="D162" s="21"/>
      <c r="E162" s="200"/>
      <c r="F162" s="202"/>
    </row>
    <row r="163" spans="1:10" ht="15.75" thickBot="1" x14ac:dyDescent="0.3">
      <c r="A163" s="41">
        <v>5</v>
      </c>
      <c r="B163" s="179" t="s">
        <v>59</v>
      </c>
      <c r="C163" s="180"/>
      <c r="D163" s="180"/>
      <c r="E163" s="180"/>
      <c r="F163" s="181"/>
    </row>
    <row r="164" spans="1:10" ht="15.75" thickBot="1" x14ac:dyDescent="0.3">
      <c r="A164" s="43" t="s">
        <v>165</v>
      </c>
      <c r="B164" s="71" t="s">
        <v>80</v>
      </c>
      <c r="C164" s="17"/>
      <c r="D164" s="18"/>
      <c r="E164" s="19"/>
      <c r="F164" s="203"/>
    </row>
    <row r="165" spans="1:10" ht="15.75" thickBot="1" x14ac:dyDescent="0.3">
      <c r="A165" s="39"/>
      <c r="B165" s="50"/>
      <c r="C165" s="6"/>
      <c r="D165" s="51"/>
      <c r="E165" s="7"/>
      <c r="F165" s="7"/>
    </row>
    <row r="166" spans="1:10" ht="15.75" thickBot="1" x14ac:dyDescent="0.3">
      <c r="A166" s="67" t="s">
        <v>356</v>
      </c>
      <c r="B166" s="182" t="s">
        <v>417</v>
      </c>
      <c r="C166" s="183"/>
      <c r="D166" s="183"/>
      <c r="E166" s="183"/>
      <c r="F166" s="184"/>
    </row>
    <row r="167" spans="1:10" ht="15.75" thickBot="1" x14ac:dyDescent="0.3">
      <c r="A167" s="81" t="s">
        <v>448</v>
      </c>
      <c r="B167" s="204" t="s">
        <v>417</v>
      </c>
      <c r="C167" s="205"/>
      <c r="D167" s="205"/>
      <c r="E167" s="205"/>
      <c r="F167" s="206"/>
    </row>
    <row r="168" spans="1:10" x14ac:dyDescent="0.25">
      <c r="A168" s="42" t="s">
        <v>357</v>
      </c>
      <c r="B168" s="28" t="s">
        <v>394</v>
      </c>
      <c r="C168" s="172"/>
      <c r="D168" s="82"/>
      <c r="E168" s="83"/>
      <c r="F168" s="207"/>
      <c r="H168">
        <v>44065</v>
      </c>
      <c r="I168" s="83">
        <v>44065</v>
      </c>
      <c r="J168" s="9">
        <f>I168/1.19*1</f>
        <v>37029.411764705881</v>
      </c>
    </row>
    <row r="169" spans="1:10" x14ac:dyDescent="0.25">
      <c r="A169" s="40" t="s">
        <v>358</v>
      </c>
      <c r="B169" s="102" t="s">
        <v>395</v>
      </c>
      <c r="C169" s="49"/>
      <c r="D169" s="16"/>
      <c r="E169" s="8"/>
      <c r="F169" s="196"/>
      <c r="H169">
        <v>273095</v>
      </c>
      <c r="I169" s="8">
        <v>303000</v>
      </c>
      <c r="J169" s="9">
        <f t="shared" ref="J169:J176" si="0">I169/1.19*1</f>
        <v>254621.84873949582</v>
      </c>
    </row>
    <row r="170" spans="1:10" ht="15.75" thickBot="1" x14ac:dyDescent="0.3">
      <c r="A170" s="44" t="s">
        <v>359</v>
      </c>
      <c r="B170" s="117" t="s">
        <v>398</v>
      </c>
      <c r="C170" s="24"/>
      <c r="D170" s="25"/>
      <c r="E170" s="23"/>
      <c r="F170" s="208"/>
      <c r="H170">
        <v>245000</v>
      </c>
      <c r="I170" s="8">
        <v>315231</v>
      </c>
      <c r="J170" s="9">
        <f t="shared" si="0"/>
        <v>264900</v>
      </c>
    </row>
    <row r="171" spans="1:10" ht="15.75" thickBot="1" x14ac:dyDescent="0.3">
      <c r="A171" s="39"/>
      <c r="B171" s="50"/>
      <c r="C171" s="6"/>
      <c r="D171" s="51"/>
      <c r="E171" s="7"/>
      <c r="F171" s="7"/>
      <c r="I171" s="7"/>
      <c r="J171" s="9"/>
    </row>
    <row r="172" spans="1:10" ht="15.75" thickBot="1" x14ac:dyDescent="0.3">
      <c r="A172" s="67" t="s">
        <v>361</v>
      </c>
      <c r="B172" s="182" t="s">
        <v>447</v>
      </c>
      <c r="C172" s="183"/>
      <c r="D172" s="183"/>
      <c r="E172" s="183"/>
      <c r="F172" s="184"/>
      <c r="I172" s="7"/>
      <c r="J172" s="9"/>
    </row>
    <row r="173" spans="1:10" ht="15.75" thickBot="1" x14ac:dyDescent="0.3">
      <c r="A173" s="41" t="s">
        <v>449</v>
      </c>
      <c r="B173" s="179" t="s">
        <v>447</v>
      </c>
      <c r="C173" s="180"/>
      <c r="D173" s="180"/>
      <c r="E173" s="180"/>
      <c r="F173" s="181"/>
      <c r="J173" s="9"/>
    </row>
    <row r="174" spans="1:10" x14ac:dyDescent="0.25">
      <c r="A174" s="48" t="s">
        <v>363</v>
      </c>
      <c r="B174" s="101" t="s">
        <v>397</v>
      </c>
      <c r="C174" s="20"/>
      <c r="D174" s="21"/>
      <c r="E174" s="22"/>
      <c r="F174" s="202"/>
      <c r="H174">
        <v>138000</v>
      </c>
      <c r="I174" s="22">
        <v>122650</v>
      </c>
      <c r="J174" s="9">
        <f t="shared" si="0"/>
        <v>103067.22689075631</v>
      </c>
    </row>
    <row r="175" spans="1:10" x14ac:dyDescent="0.25">
      <c r="A175" s="40" t="s">
        <v>450</v>
      </c>
      <c r="B175" s="102" t="s">
        <v>396</v>
      </c>
      <c r="C175" s="49"/>
      <c r="D175" s="16"/>
      <c r="E175" s="8"/>
      <c r="F175" s="196"/>
      <c r="H175">
        <v>269800</v>
      </c>
      <c r="I175" s="8">
        <v>9749</v>
      </c>
      <c r="J175" s="9">
        <f t="shared" si="0"/>
        <v>8192.4369747899163</v>
      </c>
    </row>
    <row r="176" spans="1:10" ht="15.75" thickBot="1" x14ac:dyDescent="0.3">
      <c r="A176" s="44" t="s">
        <v>451</v>
      </c>
      <c r="B176" s="117" t="s">
        <v>392</v>
      </c>
      <c r="C176" s="24"/>
      <c r="D176" s="25"/>
      <c r="E176" s="23"/>
      <c r="F176" s="208"/>
      <c r="H176">
        <v>500000</v>
      </c>
      <c r="I176" s="23">
        <v>369990</v>
      </c>
      <c r="J176" s="9">
        <f t="shared" si="0"/>
        <v>310915.96638655465</v>
      </c>
    </row>
    <row r="177" spans="1:7" ht="15.75" thickBot="1" x14ac:dyDescent="0.3">
      <c r="A177" s="39"/>
      <c r="B177" s="5"/>
      <c r="C177" s="6"/>
      <c r="D177" s="12"/>
      <c r="E177" s="7"/>
      <c r="F177" s="7"/>
    </row>
    <row r="178" spans="1:7" ht="15.75" thickBot="1" x14ac:dyDescent="0.3">
      <c r="A178" s="67" t="s">
        <v>463</v>
      </c>
      <c r="B178" s="182" t="s">
        <v>362</v>
      </c>
      <c r="C178" s="183"/>
      <c r="D178" s="183"/>
      <c r="E178" s="183"/>
      <c r="F178" s="184"/>
    </row>
    <row r="179" spans="1:7" ht="15.75" thickBot="1" x14ac:dyDescent="0.3">
      <c r="A179" s="81">
        <v>9</v>
      </c>
      <c r="B179" s="179" t="s">
        <v>362</v>
      </c>
      <c r="C179" s="180"/>
      <c r="D179" s="180"/>
      <c r="E179" s="180"/>
      <c r="F179" s="181"/>
    </row>
    <row r="180" spans="1:7" ht="15.75" thickBot="1" x14ac:dyDescent="0.3">
      <c r="A180" s="86" t="s">
        <v>452</v>
      </c>
      <c r="B180" s="87" t="s">
        <v>364</v>
      </c>
      <c r="C180" s="209"/>
      <c r="D180" s="210"/>
      <c r="E180" s="211"/>
      <c r="F180" s="212"/>
    </row>
    <row r="181" spans="1:7" x14ac:dyDescent="0.25">
      <c r="A181" s="39"/>
      <c r="B181" s="5"/>
      <c r="C181" s="6"/>
      <c r="D181" s="12"/>
      <c r="E181" s="7"/>
      <c r="F181" s="7"/>
    </row>
    <row r="182" spans="1:7" ht="17.25" customHeight="1" x14ac:dyDescent="0.25">
      <c r="A182" s="45"/>
      <c r="B182" s="3"/>
      <c r="C182" s="3"/>
      <c r="D182" s="13"/>
    </row>
    <row r="183" spans="1:7" x14ac:dyDescent="0.25">
      <c r="A183" s="45"/>
      <c r="B183" s="3"/>
      <c r="C183" s="3"/>
      <c r="D183" s="13"/>
    </row>
    <row r="184" spans="1:7" x14ac:dyDescent="0.25">
      <c r="A184" s="45"/>
      <c r="B184" s="3"/>
      <c r="C184" s="3"/>
      <c r="D184" s="13"/>
      <c r="G184" s="109"/>
    </row>
    <row r="185" spans="1:7" x14ac:dyDescent="0.25">
      <c r="A185" s="45"/>
      <c r="B185" s="3"/>
      <c r="C185" s="3"/>
      <c r="D185" s="14"/>
    </row>
    <row r="186" spans="1:7" x14ac:dyDescent="0.25">
      <c r="A186" s="45"/>
      <c r="B186" s="4"/>
      <c r="C186" s="3"/>
      <c r="D186" s="14"/>
    </row>
    <row r="187" spans="1:7" x14ac:dyDescent="0.25">
      <c r="A187" s="45"/>
      <c r="B187" s="4"/>
      <c r="C187" s="3"/>
      <c r="D187" s="14"/>
    </row>
    <row r="188" spans="1:7" x14ac:dyDescent="0.25">
      <c r="B188" s="4"/>
      <c r="C188" s="3"/>
      <c r="D188" s="14"/>
    </row>
    <row r="189" spans="1:7" x14ac:dyDescent="0.25">
      <c r="A189" s="45"/>
      <c r="B189" s="4"/>
      <c r="C189" s="3"/>
      <c r="D189" s="14"/>
    </row>
    <row r="198" spans="1:1" x14ac:dyDescent="0.25">
      <c r="A198" s="54" t="s">
        <v>426</v>
      </c>
    </row>
  </sheetData>
  <dataConsolidate/>
  <mergeCells count="11">
    <mergeCell ref="B3:F3"/>
    <mergeCell ref="B4:F4"/>
    <mergeCell ref="B5:F5"/>
    <mergeCell ref="B6:F6"/>
    <mergeCell ref="A1:F2"/>
    <mergeCell ref="C12:F12"/>
    <mergeCell ref="B7:F7"/>
    <mergeCell ref="B8:F8"/>
    <mergeCell ref="B9:F9"/>
    <mergeCell ref="B10:F10"/>
    <mergeCell ref="B11:F11"/>
  </mergeCells>
  <printOptions horizontalCentered="1"/>
  <pageMargins left="0.39370078740157483" right="0.39370078740157483" top="0.39370078740157483" bottom="0.39370078740157483" header="0.31496062992125984" footer="0.31496062992125984"/>
  <pageSetup paperSize="14" scale="59" fitToHeight="2" orientation="portrait" horizontalDpi="4294967292" verticalDpi="4294967292" copies="2" r:id="rId1"/>
  <rowBreaks count="1" manualBreakCount="1">
    <brk id="99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view="pageBreakPreview" topLeftCell="A22" zoomScale="80" zoomScaleNormal="80" zoomScaleSheetLayoutView="90" zoomScalePageLayoutView="80" workbookViewId="0">
      <selection activeCell="I16" sqref="I16"/>
    </sheetView>
  </sheetViews>
  <sheetFormatPr baseColWidth="10" defaultRowHeight="15" x14ac:dyDescent="0.25"/>
  <cols>
    <col min="1" max="1" width="8.7109375" customWidth="1"/>
    <col min="2" max="2" width="16" style="34" customWidth="1"/>
    <col min="3" max="3" width="43.42578125" customWidth="1"/>
    <col min="4" max="4" width="10.28515625" customWidth="1"/>
    <col min="5" max="5" width="10.7109375" style="11" bestFit="1" customWidth="1"/>
    <col min="6" max="6" width="15.28515625" customWidth="1"/>
    <col min="7" max="7" width="22.140625" customWidth="1"/>
    <col min="8" max="8" width="13" bestFit="1" customWidth="1"/>
    <col min="9" max="11" width="12.85546875" bestFit="1" customWidth="1"/>
  </cols>
  <sheetData>
    <row r="1" spans="1:7" ht="14.1" customHeight="1" x14ac:dyDescent="0.25">
      <c r="B1" s="222" t="s">
        <v>126</v>
      </c>
      <c r="C1" s="223"/>
      <c r="D1" s="223"/>
      <c r="E1" s="223"/>
      <c r="F1" s="223"/>
      <c r="G1" s="224"/>
    </row>
    <row r="2" spans="1:7" ht="14.1" customHeight="1" x14ac:dyDescent="0.25">
      <c r="B2" s="225" t="s">
        <v>127</v>
      </c>
      <c r="C2" s="226"/>
      <c r="D2" s="226"/>
      <c r="E2" s="226"/>
      <c r="F2" s="226"/>
      <c r="G2" s="227"/>
    </row>
    <row r="3" spans="1:7" ht="16.5" x14ac:dyDescent="0.3">
      <c r="B3" s="46" t="s">
        <v>93</v>
      </c>
      <c r="C3" s="220" t="s">
        <v>401</v>
      </c>
      <c r="D3" s="220"/>
      <c r="E3" s="220"/>
      <c r="F3" s="220"/>
      <c r="G3" s="220"/>
    </row>
    <row r="4" spans="1:7" ht="16.5" x14ac:dyDescent="0.3">
      <c r="B4" s="46" t="s">
        <v>400</v>
      </c>
      <c r="C4" s="220">
        <v>30463988</v>
      </c>
      <c r="D4" s="220"/>
      <c r="E4" s="220"/>
      <c r="F4" s="220"/>
      <c r="G4" s="220"/>
    </row>
    <row r="5" spans="1:7" ht="16.5" x14ac:dyDescent="0.3">
      <c r="B5" s="46" t="s">
        <v>94</v>
      </c>
      <c r="C5" s="220" t="s">
        <v>377</v>
      </c>
      <c r="D5" s="220"/>
      <c r="E5" s="220"/>
      <c r="F5" s="220"/>
      <c r="G5" s="220"/>
    </row>
    <row r="6" spans="1:7" ht="16.5" x14ac:dyDescent="0.3">
      <c r="B6" s="46" t="s">
        <v>95</v>
      </c>
      <c r="C6" s="220" t="s">
        <v>393</v>
      </c>
      <c r="D6" s="220"/>
      <c r="E6" s="220"/>
      <c r="F6" s="220"/>
      <c r="G6" s="220"/>
    </row>
    <row r="7" spans="1:7" ht="16.5" x14ac:dyDescent="0.3">
      <c r="B7" s="46" t="s">
        <v>96</v>
      </c>
      <c r="C7" s="220" t="s">
        <v>427</v>
      </c>
      <c r="D7" s="220"/>
      <c r="E7" s="220"/>
      <c r="F7" s="220"/>
      <c r="G7" s="220"/>
    </row>
    <row r="8" spans="1:7" ht="16.5" x14ac:dyDescent="0.3">
      <c r="B8" s="46" t="s">
        <v>97</v>
      </c>
      <c r="C8" s="220" t="s">
        <v>99</v>
      </c>
      <c r="D8" s="220"/>
      <c r="E8" s="220"/>
      <c r="F8" s="220"/>
      <c r="G8" s="220"/>
    </row>
    <row r="9" spans="1:7" ht="16.5" x14ac:dyDescent="0.3">
      <c r="B9" s="46" t="s">
        <v>98</v>
      </c>
      <c r="C9" s="220" t="s">
        <v>99</v>
      </c>
      <c r="D9" s="220"/>
      <c r="E9" s="220"/>
      <c r="F9" s="220"/>
      <c r="G9" s="220"/>
    </row>
    <row r="10" spans="1:7" ht="16.5" x14ac:dyDescent="0.3">
      <c r="B10" s="46" t="s">
        <v>428</v>
      </c>
      <c r="C10" s="220" t="s">
        <v>125</v>
      </c>
      <c r="D10" s="220"/>
      <c r="E10" s="220"/>
      <c r="F10" s="220"/>
      <c r="G10" s="220"/>
    </row>
    <row r="11" spans="1:7" x14ac:dyDescent="0.25">
      <c r="B11" s="47"/>
      <c r="C11" s="221"/>
      <c r="D11" s="221"/>
      <c r="E11" s="221"/>
      <c r="F11" s="221"/>
      <c r="G11" s="221"/>
    </row>
    <row r="12" spans="1:7" ht="15.75" thickBot="1" x14ac:dyDescent="0.3">
      <c r="B12" s="104" t="s">
        <v>4</v>
      </c>
      <c r="C12" s="105" t="s">
        <v>128</v>
      </c>
      <c r="D12" s="105" t="s">
        <v>3</v>
      </c>
      <c r="E12" s="106" t="s">
        <v>2</v>
      </c>
      <c r="F12" s="107" t="s">
        <v>1</v>
      </c>
      <c r="G12" s="108" t="s">
        <v>0</v>
      </c>
    </row>
    <row r="13" spans="1:7" ht="15.75" thickBot="1" x14ac:dyDescent="0.3">
      <c r="B13" s="81">
        <v>4</v>
      </c>
      <c r="C13" s="228" t="s">
        <v>79</v>
      </c>
      <c r="D13" s="229"/>
      <c r="E13" s="229"/>
      <c r="F13" s="229"/>
      <c r="G13" s="230"/>
    </row>
    <row r="14" spans="1:7" x14ac:dyDescent="0.25">
      <c r="A14" s="153" t="s">
        <v>430</v>
      </c>
      <c r="B14" s="149" t="s">
        <v>161</v>
      </c>
      <c r="C14" s="28" t="s">
        <v>62</v>
      </c>
      <c r="D14" s="235"/>
      <c r="E14" s="236"/>
      <c r="F14" s="236"/>
      <c r="G14" s="237"/>
    </row>
    <row r="15" spans="1:7" x14ac:dyDescent="0.25">
      <c r="A15" s="155" t="s">
        <v>429</v>
      </c>
      <c r="B15" s="150" t="s">
        <v>162</v>
      </c>
      <c r="C15" s="27" t="s">
        <v>63</v>
      </c>
      <c r="D15" s="49" t="s">
        <v>26</v>
      </c>
      <c r="E15" s="16">
        <v>1</v>
      </c>
      <c r="F15" s="138">
        <v>200000</v>
      </c>
      <c r="G15" s="139">
        <f>F15*E15</f>
        <v>200000</v>
      </c>
    </row>
    <row r="16" spans="1:7" x14ac:dyDescent="0.25">
      <c r="A16" s="156" t="s">
        <v>431</v>
      </c>
      <c r="B16" s="151" t="s">
        <v>163</v>
      </c>
      <c r="C16" s="96" t="s">
        <v>132</v>
      </c>
      <c r="D16" s="20" t="s">
        <v>26</v>
      </c>
      <c r="E16" s="21">
        <v>1</v>
      </c>
      <c r="F16" s="140">
        <v>70000</v>
      </c>
      <c r="G16" s="141">
        <f>F16*E16</f>
        <v>70000</v>
      </c>
    </row>
    <row r="17" spans="1:11" ht="15.75" thickBot="1" x14ac:dyDescent="0.3">
      <c r="A17" s="157" t="s">
        <v>432</v>
      </c>
      <c r="B17" s="152" t="s">
        <v>164</v>
      </c>
      <c r="C17" s="97" t="s">
        <v>76</v>
      </c>
      <c r="D17" s="17" t="s">
        <v>26</v>
      </c>
      <c r="E17" s="18">
        <v>12</v>
      </c>
      <c r="F17" s="147">
        <v>8000</v>
      </c>
      <c r="G17" s="148">
        <f>F17*E17</f>
        <v>96000</v>
      </c>
    </row>
    <row r="18" spans="1:11" ht="15.75" thickBot="1" x14ac:dyDescent="0.3"/>
    <row r="19" spans="1:11" x14ac:dyDescent="0.25">
      <c r="D19" s="238" t="s">
        <v>100</v>
      </c>
      <c r="E19" s="239"/>
      <c r="F19" s="36" t="s">
        <v>102</v>
      </c>
      <c r="G19" s="142">
        <f>SUM(G13:G17)</f>
        <v>366000</v>
      </c>
      <c r="I19" s="133">
        <v>55602520</v>
      </c>
      <c r="J19" s="132">
        <f>G19-I19</f>
        <v>-55236520</v>
      </c>
      <c r="K19" s="9" t="e">
        <f>#REF!-J19</f>
        <v>#REF!</v>
      </c>
    </row>
    <row r="20" spans="1:11" x14ac:dyDescent="0.25">
      <c r="D20" s="240" t="s">
        <v>103</v>
      </c>
      <c r="E20" s="241"/>
      <c r="F20" s="35">
        <v>0.19</v>
      </c>
      <c r="G20" s="143">
        <f>G19*0.19</f>
        <v>69540</v>
      </c>
      <c r="I20" s="134">
        <v>10564479</v>
      </c>
    </row>
    <row r="21" spans="1:11" ht="15.75" thickBot="1" x14ac:dyDescent="0.3">
      <c r="D21" s="242" t="s">
        <v>104</v>
      </c>
      <c r="E21" s="243"/>
      <c r="F21" s="37">
        <v>0.1</v>
      </c>
      <c r="G21" s="143">
        <f>G19*0.1</f>
        <v>36600</v>
      </c>
      <c r="I21" s="134">
        <v>5560252</v>
      </c>
    </row>
    <row r="22" spans="1:11" ht="15.75" thickBot="1" x14ac:dyDescent="0.3">
      <c r="D22" s="231" t="s">
        <v>101</v>
      </c>
      <c r="E22" s="232"/>
      <c r="F22" s="110" t="s">
        <v>102</v>
      </c>
      <c r="G22" s="144">
        <f>G19+G20+G21</f>
        <v>472140</v>
      </c>
      <c r="I22" s="135">
        <v>71727251</v>
      </c>
    </row>
    <row r="23" spans="1:11" ht="15.75" thickBot="1" x14ac:dyDescent="0.3">
      <c r="D23" s="233" t="s">
        <v>22</v>
      </c>
      <c r="E23" s="234"/>
      <c r="F23" s="38">
        <v>0.19</v>
      </c>
      <c r="G23" s="145">
        <v>89707</v>
      </c>
      <c r="I23" s="136">
        <v>13628178</v>
      </c>
    </row>
    <row r="24" spans="1:11" ht="16.5" thickBot="1" x14ac:dyDescent="0.3">
      <c r="D24" s="111" t="s">
        <v>390</v>
      </c>
      <c r="E24" s="112"/>
      <c r="F24" s="113" t="s">
        <v>102</v>
      </c>
      <c r="G24" s="146">
        <f>SUM(G22:G23)</f>
        <v>561847</v>
      </c>
      <c r="I24" s="137">
        <v>85355429</v>
      </c>
    </row>
    <row r="25" spans="1:11" ht="17.25" customHeight="1" x14ac:dyDescent="0.25">
      <c r="B25" s="45"/>
      <c r="C25" s="3"/>
      <c r="D25" s="3"/>
      <c r="E25" s="13"/>
    </row>
    <row r="26" spans="1:11" x14ac:dyDescent="0.25">
      <c r="B26" s="45"/>
      <c r="C26" s="3"/>
      <c r="D26" s="3"/>
      <c r="E26" s="13"/>
    </row>
    <row r="27" spans="1:11" x14ac:dyDescent="0.25">
      <c r="B27" s="45"/>
      <c r="C27" s="3"/>
      <c r="D27" s="3"/>
      <c r="E27" s="13"/>
    </row>
    <row r="28" spans="1:11" x14ac:dyDescent="0.25">
      <c r="B28" s="45"/>
      <c r="C28" s="3"/>
      <c r="D28" s="3"/>
      <c r="E28" s="13"/>
    </row>
    <row r="29" spans="1:11" x14ac:dyDescent="0.25">
      <c r="B29" s="45"/>
      <c r="C29" s="3"/>
      <c r="D29" s="3"/>
      <c r="E29" s="13"/>
    </row>
    <row r="30" spans="1:11" x14ac:dyDescent="0.25">
      <c r="B30" s="45"/>
      <c r="C30" s="3"/>
      <c r="D30" s="3"/>
      <c r="E30" s="13"/>
    </row>
    <row r="31" spans="1:11" x14ac:dyDescent="0.25">
      <c r="B31" s="45"/>
      <c r="C31" s="3"/>
      <c r="D31" s="3"/>
      <c r="E31" s="13"/>
    </row>
    <row r="32" spans="1:11" x14ac:dyDescent="0.25">
      <c r="B32" s="45"/>
      <c r="C32" s="3"/>
      <c r="D32" s="3"/>
      <c r="E32" s="13"/>
    </row>
    <row r="33" spans="2:8" x14ac:dyDescent="0.25">
      <c r="B33" s="45"/>
      <c r="C33" s="3"/>
      <c r="D33" s="3"/>
      <c r="E33" s="13"/>
    </row>
    <row r="34" spans="2:8" x14ac:dyDescent="0.25">
      <c r="B34" s="45"/>
      <c r="C34" s="3"/>
      <c r="D34" s="3"/>
      <c r="E34" s="13"/>
    </row>
    <row r="35" spans="2:8" x14ac:dyDescent="0.25">
      <c r="B35" s="45"/>
      <c r="C35" s="3"/>
      <c r="D35" s="3"/>
      <c r="E35" s="13"/>
    </row>
    <row r="36" spans="2:8" x14ac:dyDescent="0.25">
      <c r="B36" s="45"/>
      <c r="C36" s="3"/>
      <c r="D36" s="3"/>
      <c r="E36" s="13"/>
      <c r="H36" s="109"/>
    </row>
    <row r="37" spans="2:8" x14ac:dyDescent="0.25">
      <c r="B37" s="45"/>
      <c r="C37" s="3"/>
      <c r="D37" s="3"/>
      <c r="E37" s="14"/>
    </row>
    <row r="38" spans="2:8" x14ac:dyDescent="0.25">
      <c r="B38" s="45"/>
      <c r="C38" s="4"/>
      <c r="D38" s="3"/>
      <c r="E38" s="14"/>
    </row>
    <row r="39" spans="2:8" x14ac:dyDescent="0.25">
      <c r="B39" s="45"/>
      <c r="C39" s="4"/>
      <c r="D39" s="3"/>
      <c r="E39" s="14"/>
    </row>
    <row r="40" spans="2:8" x14ac:dyDescent="0.25">
      <c r="C40" s="4"/>
      <c r="D40" s="3"/>
      <c r="E40" s="14"/>
    </row>
    <row r="41" spans="2:8" x14ac:dyDescent="0.25">
      <c r="B41" s="45"/>
      <c r="C41" s="4"/>
      <c r="D41" s="3"/>
      <c r="E41" s="14"/>
    </row>
    <row r="50" spans="2:2" x14ac:dyDescent="0.25">
      <c r="B50" s="54" t="s">
        <v>426</v>
      </c>
    </row>
  </sheetData>
  <dataConsolidate/>
  <mergeCells count="18">
    <mergeCell ref="D22:E22"/>
    <mergeCell ref="D23:E23"/>
    <mergeCell ref="D14:G14"/>
    <mergeCell ref="D19:E19"/>
    <mergeCell ref="D20:E20"/>
    <mergeCell ref="D21:E21"/>
    <mergeCell ref="C13:G13"/>
    <mergeCell ref="C7:G7"/>
    <mergeCell ref="C8:G8"/>
    <mergeCell ref="C9:G9"/>
    <mergeCell ref="C10:G10"/>
    <mergeCell ref="C11:G11"/>
    <mergeCell ref="C6:G6"/>
    <mergeCell ref="B1:G1"/>
    <mergeCell ref="B2:G2"/>
    <mergeCell ref="C3:G3"/>
    <mergeCell ref="C4:G4"/>
    <mergeCell ref="C5:G5"/>
  </mergeCells>
  <printOptions horizontalCentered="1"/>
  <pageMargins left="0.39000000000000007" right="0.39000000000000007" top="0.39000000000000007" bottom="0.39000000000000007" header="0.31" footer="0.31"/>
  <pageSetup paperSize="14" scale="67" fitToHeight="3" orientation="portrait" horizontalDpi="4294967292" verticalDpi="4294967292" copies="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"/>
  <sheetViews>
    <sheetView view="pageBreakPreview" topLeftCell="A7" zoomScale="80" zoomScaleNormal="80" zoomScaleSheetLayoutView="90" zoomScalePageLayoutView="80" workbookViewId="0">
      <selection activeCell="I16" sqref="I16"/>
    </sheetView>
  </sheetViews>
  <sheetFormatPr baseColWidth="10" defaultRowHeight="15" x14ac:dyDescent="0.25"/>
  <cols>
    <col min="1" max="1" width="15.85546875" customWidth="1"/>
    <col min="2" max="2" width="16" style="34" customWidth="1"/>
    <col min="3" max="3" width="53.42578125" customWidth="1"/>
    <col min="4" max="4" width="10.28515625" customWidth="1"/>
    <col min="5" max="5" width="10.7109375" style="11" bestFit="1" customWidth="1"/>
    <col min="6" max="6" width="13.28515625" bestFit="1" customWidth="1"/>
    <col min="7" max="7" width="22.140625" customWidth="1"/>
    <col min="8" max="8" width="13" bestFit="1" customWidth="1"/>
    <col min="9" max="11" width="12.85546875" bestFit="1" customWidth="1"/>
  </cols>
  <sheetData>
    <row r="1" spans="1:7" ht="14.1" customHeight="1" x14ac:dyDescent="0.25">
      <c r="B1" s="222" t="s">
        <v>126</v>
      </c>
      <c r="C1" s="223"/>
      <c r="D1" s="223"/>
      <c r="E1" s="223"/>
      <c r="F1" s="223"/>
      <c r="G1" s="224"/>
    </row>
    <row r="2" spans="1:7" ht="14.1" customHeight="1" x14ac:dyDescent="0.25">
      <c r="B2" s="225" t="s">
        <v>127</v>
      </c>
      <c r="C2" s="226"/>
      <c r="D2" s="226"/>
      <c r="E2" s="226"/>
      <c r="F2" s="226"/>
      <c r="G2" s="227"/>
    </row>
    <row r="3" spans="1:7" ht="16.5" x14ac:dyDescent="0.3">
      <c r="B3" s="46" t="s">
        <v>93</v>
      </c>
      <c r="C3" s="220" t="s">
        <v>401</v>
      </c>
      <c r="D3" s="220"/>
      <c r="E3" s="220"/>
      <c r="F3" s="220"/>
      <c r="G3" s="220"/>
    </row>
    <row r="4" spans="1:7" ht="16.5" x14ac:dyDescent="0.3">
      <c r="B4" s="46" t="s">
        <v>400</v>
      </c>
      <c r="C4" s="220">
        <v>30463988</v>
      </c>
      <c r="D4" s="220"/>
      <c r="E4" s="220"/>
      <c r="F4" s="220"/>
      <c r="G4" s="220"/>
    </row>
    <row r="5" spans="1:7" ht="16.5" x14ac:dyDescent="0.3">
      <c r="B5" s="46" t="s">
        <v>94</v>
      </c>
      <c r="C5" s="220" t="s">
        <v>377</v>
      </c>
      <c r="D5" s="220"/>
      <c r="E5" s="220"/>
      <c r="F5" s="220"/>
      <c r="G5" s="220"/>
    </row>
    <row r="6" spans="1:7" ht="16.5" x14ac:dyDescent="0.3">
      <c r="B6" s="46" t="s">
        <v>95</v>
      </c>
      <c r="C6" s="220" t="s">
        <v>393</v>
      </c>
      <c r="D6" s="220"/>
      <c r="E6" s="220"/>
      <c r="F6" s="220"/>
      <c r="G6" s="220"/>
    </row>
    <row r="7" spans="1:7" ht="16.5" x14ac:dyDescent="0.3">
      <c r="B7" s="46" t="s">
        <v>96</v>
      </c>
      <c r="C7" s="220" t="s">
        <v>427</v>
      </c>
      <c r="D7" s="220"/>
      <c r="E7" s="220"/>
      <c r="F7" s="220"/>
      <c r="G7" s="220"/>
    </row>
    <row r="8" spans="1:7" ht="16.5" x14ac:dyDescent="0.3">
      <c r="B8" s="46" t="s">
        <v>97</v>
      </c>
      <c r="C8" s="220" t="s">
        <v>99</v>
      </c>
      <c r="D8" s="220"/>
      <c r="E8" s="220"/>
      <c r="F8" s="220"/>
      <c r="G8" s="220"/>
    </row>
    <row r="9" spans="1:7" ht="16.5" x14ac:dyDescent="0.3">
      <c r="B9" s="46" t="s">
        <v>98</v>
      </c>
      <c r="C9" s="220" t="s">
        <v>99</v>
      </c>
      <c r="D9" s="220"/>
      <c r="E9" s="220"/>
      <c r="F9" s="220"/>
      <c r="G9" s="220"/>
    </row>
    <row r="10" spans="1:7" ht="16.5" x14ac:dyDescent="0.3">
      <c r="B10" s="46" t="s">
        <v>428</v>
      </c>
      <c r="C10" s="220" t="s">
        <v>125</v>
      </c>
      <c r="D10" s="220"/>
      <c r="E10" s="220"/>
      <c r="F10" s="220"/>
      <c r="G10" s="220"/>
    </row>
    <row r="11" spans="1:7" x14ac:dyDescent="0.25">
      <c r="B11" s="47"/>
      <c r="C11" s="221"/>
      <c r="D11" s="221"/>
      <c r="E11" s="221"/>
      <c r="F11" s="221"/>
      <c r="G11" s="221"/>
    </row>
    <row r="12" spans="1:7" ht="15.75" thickBot="1" x14ac:dyDescent="0.3">
      <c r="B12" s="104" t="s">
        <v>4</v>
      </c>
      <c r="C12" s="105" t="s">
        <v>128</v>
      </c>
      <c r="D12" s="105" t="s">
        <v>3</v>
      </c>
      <c r="E12" s="106" t="s">
        <v>2</v>
      </c>
      <c r="F12" s="107" t="s">
        <v>1</v>
      </c>
      <c r="G12" s="108" t="s">
        <v>0</v>
      </c>
    </row>
    <row r="13" spans="1:7" x14ac:dyDescent="0.25">
      <c r="A13" s="153">
        <v>1</v>
      </c>
      <c r="B13" s="149" t="s">
        <v>174</v>
      </c>
      <c r="C13" s="28" t="s">
        <v>72</v>
      </c>
      <c r="D13" s="235"/>
      <c r="E13" s="236"/>
      <c r="F13" s="236"/>
      <c r="G13" s="237"/>
    </row>
    <row r="14" spans="1:7" x14ac:dyDescent="0.25">
      <c r="A14" s="160" t="s">
        <v>429</v>
      </c>
      <c r="B14" s="158" t="s">
        <v>71</v>
      </c>
      <c r="C14" s="98" t="s">
        <v>241</v>
      </c>
      <c r="D14" s="20" t="s">
        <v>88</v>
      </c>
      <c r="E14" s="21">
        <v>1</v>
      </c>
      <c r="F14" s="22">
        <v>2000000</v>
      </c>
      <c r="G14" s="30">
        <f>F14*E14</f>
        <v>2000000</v>
      </c>
    </row>
    <row r="15" spans="1:7" x14ac:dyDescent="0.25">
      <c r="A15" s="161" t="s">
        <v>431</v>
      </c>
      <c r="B15" s="151" t="s">
        <v>77</v>
      </c>
      <c r="C15" s="96" t="s">
        <v>64</v>
      </c>
      <c r="D15" s="20" t="s">
        <v>26</v>
      </c>
      <c r="E15" s="21">
        <v>1</v>
      </c>
      <c r="F15" s="22">
        <v>500000</v>
      </c>
      <c r="G15" s="30">
        <f>F15*E15</f>
        <v>500000</v>
      </c>
    </row>
    <row r="16" spans="1:7" x14ac:dyDescent="0.25">
      <c r="A16" s="161" t="s">
        <v>432</v>
      </c>
      <c r="B16" s="151" t="s">
        <v>158</v>
      </c>
      <c r="C16" s="96" t="s">
        <v>65</v>
      </c>
      <c r="D16" s="244"/>
      <c r="E16" s="245"/>
      <c r="F16" s="245"/>
      <c r="G16" s="246"/>
    </row>
    <row r="17" spans="1:11" x14ac:dyDescent="0.25">
      <c r="A17" s="154" t="s">
        <v>433</v>
      </c>
      <c r="B17" s="159" t="s">
        <v>299</v>
      </c>
      <c r="C17" s="100" t="s">
        <v>336</v>
      </c>
      <c r="D17" s="20" t="s">
        <v>26</v>
      </c>
      <c r="E17" s="21">
        <v>6</v>
      </c>
      <c r="F17" s="79">
        <v>62000</v>
      </c>
      <c r="G17" s="80">
        <f t="shared" ref="G17:G28" si="0">F17*E17</f>
        <v>372000</v>
      </c>
    </row>
    <row r="18" spans="1:11" x14ac:dyDescent="0.25">
      <c r="A18" s="154" t="s">
        <v>434</v>
      </c>
      <c r="B18" s="159" t="s">
        <v>300</v>
      </c>
      <c r="C18" s="100" t="s">
        <v>238</v>
      </c>
      <c r="D18" s="20" t="s">
        <v>26</v>
      </c>
      <c r="E18" s="21">
        <v>4</v>
      </c>
      <c r="F18" s="22">
        <v>43000</v>
      </c>
      <c r="G18" s="30">
        <f t="shared" si="0"/>
        <v>172000</v>
      </c>
    </row>
    <row r="19" spans="1:11" x14ac:dyDescent="0.25">
      <c r="A19" s="154" t="s">
        <v>435</v>
      </c>
      <c r="B19" s="159" t="s">
        <v>301</v>
      </c>
      <c r="C19" s="100" t="s">
        <v>239</v>
      </c>
      <c r="D19" s="20" t="s">
        <v>26</v>
      </c>
      <c r="E19" s="21">
        <v>10</v>
      </c>
      <c r="F19" s="22">
        <v>12000</v>
      </c>
      <c r="G19" s="30">
        <f t="shared" si="0"/>
        <v>120000</v>
      </c>
      <c r="H19" s="9"/>
    </row>
    <row r="20" spans="1:11" x14ac:dyDescent="0.25">
      <c r="A20" s="154" t="s">
        <v>436</v>
      </c>
      <c r="B20" s="159" t="s">
        <v>302</v>
      </c>
      <c r="C20" s="100" t="s">
        <v>240</v>
      </c>
      <c r="D20" s="20" t="s">
        <v>26</v>
      </c>
      <c r="E20" s="21">
        <v>6</v>
      </c>
      <c r="F20" s="22">
        <v>13000</v>
      </c>
      <c r="G20" s="30">
        <f t="shared" si="0"/>
        <v>78000</v>
      </c>
    </row>
    <row r="21" spans="1:11" x14ac:dyDescent="0.25">
      <c r="A21" s="154" t="s">
        <v>437</v>
      </c>
      <c r="B21" s="159" t="s">
        <v>355</v>
      </c>
      <c r="C21" s="100" t="s">
        <v>242</v>
      </c>
      <c r="D21" s="20" t="s">
        <v>26</v>
      </c>
      <c r="E21" s="21">
        <v>10</v>
      </c>
      <c r="F21" s="22">
        <v>11500</v>
      </c>
      <c r="G21" s="30">
        <f t="shared" si="0"/>
        <v>115000</v>
      </c>
      <c r="H21" s="9"/>
    </row>
    <row r="22" spans="1:11" x14ac:dyDescent="0.25">
      <c r="A22" s="154" t="s">
        <v>438</v>
      </c>
      <c r="B22" s="159" t="s">
        <v>374</v>
      </c>
      <c r="C22" s="100" t="s">
        <v>375</v>
      </c>
      <c r="D22" s="20" t="s">
        <v>26</v>
      </c>
      <c r="E22" s="21">
        <v>1</v>
      </c>
      <c r="F22" s="22">
        <v>62000</v>
      </c>
      <c r="G22" s="30">
        <f t="shared" si="0"/>
        <v>62000</v>
      </c>
      <c r="H22" s="9"/>
    </row>
    <row r="23" spans="1:11" x14ac:dyDescent="0.25">
      <c r="A23" s="161" t="s">
        <v>439</v>
      </c>
      <c r="B23" s="151" t="s">
        <v>120</v>
      </c>
      <c r="C23" s="96" t="s">
        <v>73</v>
      </c>
      <c r="D23" s="20" t="s">
        <v>26</v>
      </c>
      <c r="E23" s="21">
        <v>5</v>
      </c>
      <c r="F23" s="22">
        <v>19000</v>
      </c>
      <c r="G23" s="30">
        <f t="shared" si="0"/>
        <v>95000</v>
      </c>
    </row>
    <row r="24" spans="1:11" x14ac:dyDescent="0.25">
      <c r="A24" s="161" t="s">
        <v>440</v>
      </c>
      <c r="B24" s="151" t="s">
        <v>121</v>
      </c>
      <c r="C24" s="96" t="s">
        <v>134</v>
      </c>
      <c r="D24" s="20" t="s">
        <v>26</v>
      </c>
      <c r="E24" s="21">
        <v>1</v>
      </c>
      <c r="F24" s="22">
        <v>17000</v>
      </c>
      <c r="G24" s="30">
        <f t="shared" si="0"/>
        <v>17000</v>
      </c>
    </row>
    <row r="25" spans="1:11" x14ac:dyDescent="0.25">
      <c r="A25" s="161" t="s">
        <v>441</v>
      </c>
      <c r="B25" s="151" t="s">
        <v>122</v>
      </c>
      <c r="C25" s="96" t="s">
        <v>89</v>
      </c>
      <c r="D25" s="20" t="s">
        <v>26</v>
      </c>
      <c r="E25" s="21">
        <v>3</v>
      </c>
      <c r="F25" s="22">
        <v>15000</v>
      </c>
      <c r="G25" s="30">
        <f t="shared" si="0"/>
        <v>45000</v>
      </c>
    </row>
    <row r="26" spans="1:11" x14ac:dyDescent="0.25">
      <c r="A26" s="161" t="s">
        <v>442</v>
      </c>
      <c r="B26" s="151" t="s">
        <v>123</v>
      </c>
      <c r="C26" s="96" t="s">
        <v>90</v>
      </c>
      <c r="D26" s="20" t="s">
        <v>26</v>
      </c>
      <c r="E26" s="21">
        <v>4</v>
      </c>
      <c r="F26" s="22">
        <v>15000</v>
      </c>
      <c r="G26" s="30">
        <f t="shared" si="0"/>
        <v>60000</v>
      </c>
    </row>
    <row r="27" spans="1:11" x14ac:dyDescent="0.25">
      <c r="A27" s="161" t="s">
        <v>443</v>
      </c>
      <c r="B27" s="151" t="s">
        <v>124</v>
      </c>
      <c r="C27" s="96" t="s">
        <v>91</v>
      </c>
      <c r="D27" s="20" t="s">
        <v>26</v>
      </c>
      <c r="E27" s="21">
        <v>2</v>
      </c>
      <c r="F27" s="22">
        <v>20000</v>
      </c>
      <c r="G27" s="30">
        <f t="shared" si="0"/>
        <v>40000</v>
      </c>
    </row>
    <row r="28" spans="1:11" ht="15.75" thickBot="1" x14ac:dyDescent="0.3">
      <c r="A28" s="162" t="s">
        <v>444</v>
      </c>
      <c r="B28" s="152" t="s">
        <v>303</v>
      </c>
      <c r="C28" s="97" t="s">
        <v>74</v>
      </c>
      <c r="D28" s="17" t="s">
        <v>26</v>
      </c>
      <c r="E28" s="18">
        <v>1</v>
      </c>
      <c r="F28" s="19">
        <v>35000</v>
      </c>
      <c r="G28" s="33">
        <f t="shared" si="0"/>
        <v>35000</v>
      </c>
    </row>
    <row r="29" spans="1:11" ht="15.75" thickBot="1" x14ac:dyDescent="0.3">
      <c r="B29" s="39"/>
      <c r="C29" s="50"/>
      <c r="D29" s="6"/>
      <c r="E29" s="51"/>
      <c r="F29" s="7"/>
      <c r="G29" s="7"/>
    </row>
    <row r="30" spans="1:11" x14ac:dyDescent="0.25">
      <c r="D30" s="238" t="s">
        <v>100</v>
      </c>
      <c r="E30" s="239"/>
      <c r="F30" s="36" t="s">
        <v>102</v>
      </c>
      <c r="G30" s="142">
        <f>SUM(G13:G28)</f>
        <v>3711000</v>
      </c>
      <c r="I30" s="133">
        <v>55602520</v>
      </c>
      <c r="J30" s="132">
        <f>G30-I30</f>
        <v>-51891520</v>
      </c>
      <c r="K30" s="9" t="e">
        <f>#REF!-J30</f>
        <v>#REF!</v>
      </c>
    </row>
    <row r="31" spans="1:11" x14ac:dyDescent="0.25">
      <c r="D31" s="240" t="s">
        <v>103</v>
      </c>
      <c r="E31" s="241"/>
      <c r="F31" s="35">
        <v>0.19</v>
      </c>
      <c r="G31" s="143">
        <f>G30*0.19</f>
        <v>705090</v>
      </c>
      <c r="I31" s="134">
        <v>10564479</v>
      </c>
    </row>
    <row r="32" spans="1:11" ht="15.75" thickBot="1" x14ac:dyDescent="0.3">
      <c r="D32" s="242" t="s">
        <v>104</v>
      </c>
      <c r="E32" s="243"/>
      <c r="F32" s="37">
        <v>0.1</v>
      </c>
      <c r="G32" s="143">
        <f>G30*0.1</f>
        <v>371100</v>
      </c>
      <c r="I32" s="134">
        <v>5560252</v>
      </c>
    </row>
    <row r="33" spans="2:9" ht="15.75" thickBot="1" x14ac:dyDescent="0.3">
      <c r="D33" s="231" t="s">
        <v>101</v>
      </c>
      <c r="E33" s="232"/>
      <c r="F33" s="110" t="s">
        <v>102</v>
      </c>
      <c r="G33" s="144">
        <f>G30+G31+G32</f>
        <v>4787190</v>
      </c>
      <c r="I33" s="135">
        <v>71727251</v>
      </c>
    </row>
    <row r="34" spans="2:9" ht="15.75" thickBot="1" x14ac:dyDescent="0.3">
      <c r="D34" s="233" t="s">
        <v>22</v>
      </c>
      <c r="E34" s="234"/>
      <c r="F34" s="38">
        <v>0.19</v>
      </c>
      <c r="G34" s="145">
        <v>909566</v>
      </c>
      <c r="I34" s="136">
        <v>13628178</v>
      </c>
    </row>
    <row r="35" spans="2:9" ht="16.5" thickBot="1" x14ac:dyDescent="0.3">
      <c r="D35" s="111" t="s">
        <v>390</v>
      </c>
      <c r="E35" s="112"/>
      <c r="F35" s="113" t="s">
        <v>102</v>
      </c>
      <c r="G35" s="146">
        <f>SUM(G33:G34)</f>
        <v>5696756</v>
      </c>
      <c r="I35" s="137">
        <v>85355429</v>
      </c>
    </row>
    <row r="36" spans="2:9" ht="17.25" customHeight="1" x14ac:dyDescent="0.25">
      <c r="B36" s="45"/>
      <c r="C36" s="3"/>
      <c r="D36" s="3"/>
      <c r="E36" s="13"/>
    </row>
    <row r="37" spans="2:9" x14ac:dyDescent="0.25">
      <c r="B37" s="45"/>
      <c r="C37" s="3"/>
      <c r="D37" s="3"/>
      <c r="E37" s="13"/>
    </row>
    <row r="38" spans="2:9" x14ac:dyDescent="0.25">
      <c r="B38" s="45"/>
      <c r="C38" s="3"/>
      <c r="D38" s="3"/>
      <c r="E38" s="13"/>
    </row>
    <row r="39" spans="2:9" x14ac:dyDescent="0.25">
      <c r="B39" s="45"/>
      <c r="C39" s="3"/>
      <c r="D39" s="3"/>
      <c r="E39" s="13"/>
    </row>
    <row r="40" spans="2:9" x14ac:dyDescent="0.25">
      <c r="B40" s="45"/>
      <c r="C40" s="3"/>
      <c r="D40" s="3"/>
      <c r="E40" s="13"/>
    </row>
    <row r="41" spans="2:9" x14ac:dyDescent="0.25">
      <c r="B41" s="45"/>
      <c r="C41" s="3"/>
      <c r="D41" s="3"/>
      <c r="E41" s="13"/>
    </row>
    <row r="42" spans="2:9" x14ac:dyDescent="0.25">
      <c r="B42" s="45"/>
      <c r="C42" s="3"/>
      <c r="D42" s="3"/>
      <c r="E42" s="13"/>
    </row>
    <row r="43" spans="2:9" x14ac:dyDescent="0.25">
      <c r="B43" s="45"/>
      <c r="C43" s="3"/>
      <c r="D43" s="3"/>
      <c r="E43" s="13"/>
      <c r="H43" s="109"/>
    </row>
    <row r="44" spans="2:9" x14ac:dyDescent="0.25">
      <c r="B44" s="45"/>
      <c r="C44" s="3"/>
      <c r="D44" s="3"/>
      <c r="E44" s="14"/>
    </row>
    <row r="45" spans="2:9" x14ac:dyDescent="0.25">
      <c r="B45" s="45"/>
      <c r="C45" s="4"/>
      <c r="D45" s="3"/>
      <c r="E45" s="14"/>
    </row>
    <row r="46" spans="2:9" x14ac:dyDescent="0.25">
      <c r="B46" s="45"/>
      <c r="C46" s="4"/>
      <c r="D46" s="3"/>
      <c r="E46" s="14"/>
    </row>
    <row r="47" spans="2:9" x14ac:dyDescent="0.25">
      <c r="C47" s="4"/>
      <c r="D47" s="3"/>
      <c r="E47" s="14"/>
    </row>
    <row r="48" spans="2:9" x14ac:dyDescent="0.25">
      <c r="B48" s="45"/>
      <c r="C48" s="4"/>
      <c r="D48" s="3"/>
      <c r="E48" s="14"/>
    </row>
    <row r="57" spans="2:2" x14ac:dyDescent="0.25">
      <c r="B57" s="54" t="s">
        <v>426</v>
      </c>
    </row>
  </sheetData>
  <dataConsolidate/>
  <mergeCells count="18">
    <mergeCell ref="D33:E33"/>
    <mergeCell ref="D34:E34"/>
    <mergeCell ref="D16:G16"/>
    <mergeCell ref="D30:E30"/>
    <mergeCell ref="D31:E31"/>
    <mergeCell ref="D32:E32"/>
    <mergeCell ref="D13:G13"/>
    <mergeCell ref="C7:G7"/>
    <mergeCell ref="C8:G8"/>
    <mergeCell ref="C9:G9"/>
    <mergeCell ref="C10:G10"/>
    <mergeCell ref="C11:G11"/>
    <mergeCell ref="C6:G6"/>
    <mergeCell ref="B1:G1"/>
    <mergeCell ref="B2:G2"/>
    <mergeCell ref="C3:G3"/>
    <mergeCell ref="C4:G4"/>
    <mergeCell ref="C5:G5"/>
  </mergeCells>
  <printOptions horizontalCentered="1"/>
  <pageMargins left="0.39000000000000007" right="0.39000000000000007" top="0.39000000000000007" bottom="0.39000000000000007" header="0.31" footer="0.31"/>
  <pageSetup paperSize="14" scale="64" fitToHeight="3" orientation="portrait" horizontalDpi="4294967292" verticalDpi="4294967292" copies="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0"/>
  <sheetViews>
    <sheetView view="pageBreakPreview" topLeftCell="A4" zoomScale="80" zoomScaleNormal="80" zoomScaleSheetLayoutView="90" zoomScalePageLayoutView="80" workbookViewId="0">
      <selection activeCell="I16" sqref="I16"/>
    </sheetView>
  </sheetViews>
  <sheetFormatPr baseColWidth="10" defaultRowHeight="15" x14ac:dyDescent="0.25"/>
  <cols>
    <col min="2" max="2" width="16" style="34" customWidth="1"/>
    <col min="3" max="3" width="69.7109375" customWidth="1"/>
    <col min="4" max="4" width="10.28515625" customWidth="1"/>
    <col min="5" max="5" width="10.7109375" style="11" bestFit="1" customWidth="1"/>
    <col min="6" max="6" width="13.28515625" bestFit="1" customWidth="1"/>
    <col min="7" max="7" width="22.140625" customWidth="1"/>
    <col min="8" max="8" width="13" bestFit="1" customWidth="1"/>
    <col min="9" max="11" width="12.85546875" bestFit="1" customWidth="1"/>
  </cols>
  <sheetData>
    <row r="1" spans="1:7" ht="14.1" customHeight="1" x14ac:dyDescent="0.25">
      <c r="B1" s="222" t="s">
        <v>126</v>
      </c>
      <c r="C1" s="223"/>
      <c r="D1" s="223"/>
      <c r="E1" s="223"/>
      <c r="F1" s="223"/>
      <c r="G1" s="224"/>
    </row>
    <row r="2" spans="1:7" ht="14.1" customHeight="1" x14ac:dyDescent="0.25">
      <c r="B2" s="225" t="s">
        <v>127</v>
      </c>
      <c r="C2" s="226"/>
      <c r="D2" s="226"/>
      <c r="E2" s="226"/>
      <c r="F2" s="226"/>
      <c r="G2" s="227"/>
    </row>
    <row r="3" spans="1:7" ht="16.5" x14ac:dyDescent="0.3">
      <c r="B3" s="46" t="s">
        <v>93</v>
      </c>
      <c r="C3" s="220" t="s">
        <v>401</v>
      </c>
      <c r="D3" s="220"/>
      <c r="E3" s="220"/>
      <c r="F3" s="220"/>
      <c r="G3" s="220"/>
    </row>
    <row r="4" spans="1:7" ht="16.5" x14ac:dyDescent="0.3">
      <c r="B4" s="46" t="s">
        <v>400</v>
      </c>
      <c r="C4" s="220">
        <v>30463988</v>
      </c>
      <c r="D4" s="220"/>
      <c r="E4" s="220"/>
      <c r="F4" s="220"/>
      <c r="G4" s="220"/>
    </row>
    <row r="5" spans="1:7" ht="16.5" x14ac:dyDescent="0.3">
      <c r="B5" s="46" t="s">
        <v>94</v>
      </c>
      <c r="C5" s="220" t="s">
        <v>377</v>
      </c>
      <c r="D5" s="220"/>
      <c r="E5" s="220"/>
      <c r="F5" s="220"/>
      <c r="G5" s="220"/>
    </row>
    <row r="6" spans="1:7" ht="16.5" x14ac:dyDescent="0.3">
      <c r="B6" s="46" t="s">
        <v>95</v>
      </c>
      <c r="C6" s="220" t="s">
        <v>393</v>
      </c>
      <c r="D6" s="220"/>
      <c r="E6" s="220"/>
      <c r="F6" s="220"/>
      <c r="G6" s="220"/>
    </row>
    <row r="7" spans="1:7" ht="16.5" x14ac:dyDescent="0.3">
      <c r="B7" s="46" t="s">
        <v>96</v>
      </c>
      <c r="C7" s="220" t="s">
        <v>427</v>
      </c>
      <c r="D7" s="220"/>
      <c r="E7" s="220"/>
      <c r="F7" s="220"/>
      <c r="G7" s="220"/>
    </row>
    <row r="8" spans="1:7" ht="16.5" x14ac:dyDescent="0.3">
      <c r="B8" s="46" t="s">
        <v>97</v>
      </c>
      <c r="C8" s="220" t="s">
        <v>99</v>
      </c>
      <c r="D8" s="220"/>
      <c r="E8" s="220"/>
      <c r="F8" s="220"/>
      <c r="G8" s="220"/>
    </row>
    <row r="9" spans="1:7" ht="16.5" x14ac:dyDescent="0.3">
      <c r="B9" s="46" t="s">
        <v>98</v>
      </c>
      <c r="C9" s="220" t="s">
        <v>99</v>
      </c>
      <c r="D9" s="220"/>
      <c r="E9" s="220"/>
      <c r="F9" s="220"/>
      <c r="G9" s="220"/>
    </row>
    <row r="10" spans="1:7" ht="16.5" x14ac:dyDescent="0.3">
      <c r="B10" s="46" t="s">
        <v>428</v>
      </c>
      <c r="C10" s="220" t="s">
        <v>125</v>
      </c>
      <c r="D10" s="220"/>
      <c r="E10" s="220"/>
      <c r="F10" s="220"/>
      <c r="G10" s="220"/>
    </row>
    <row r="11" spans="1:7" x14ac:dyDescent="0.25">
      <c r="B11" s="47"/>
      <c r="C11" s="221"/>
      <c r="D11" s="221"/>
      <c r="E11" s="221"/>
      <c r="F11" s="221"/>
      <c r="G11" s="221"/>
    </row>
    <row r="12" spans="1:7" ht="15.75" thickBot="1" x14ac:dyDescent="0.3">
      <c r="B12" s="104" t="s">
        <v>4</v>
      </c>
      <c r="C12" s="105" t="s">
        <v>128</v>
      </c>
      <c r="D12" s="105" t="s">
        <v>3</v>
      </c>
      <c r="E12" s="106" t="s">
        <v>2</v>
      </c>
      <c r="F12" s="107" t="s">
        <v>1</v>
      </c>
      <c r="G12" s="108" t="s">
        <v>0</v>
      </c>
    </row>
    <row r="13" spans="1:7" ht="15.75" thickBot="1" x14ac:dyDescent="0.3">
      <c r="B13" s="81">
        <v>4</v>
      </c>
      <c r="C13" s="228" t="s">
        <v>79</v>
      </c>
      <c r="D13" s="229"/>
      <c r="E13" s="229"/>
      <c r="F13" s="229"/>
      <c r="G13" s="230"/>
    </row>
    <row r="14" spans="1:7" x14ac:dyDescent="0.25">
      <c r="A14" s="163" t="s">
        <v>430</v>
      </c>
      <c r="B14" s="115" t="s">
        <v>21</v>
      </c>
      <c r="C14" s="28" t="s">
        <v>67</v>
      </c>
      <c r="D14" s="247"/>
      <c r="E14" s="247"/>
      <c r="F14" s="247"/>
      <c r="G14" s="248"/>
    </row>
    <row r="15" spans="1:7" x14ac:dyDescent="0.25">
      <c r="A15" s="164" t="s">
        <v>429</v>
      </c>
      <c r="B15" s="114" t="s">
        <v>166</v>
      </c>
      <c r="C15" s="27" t="s">
        <v>60</v>
      </c>
      <c r="D15" s="49" t="s">
        <v>30</v>
      </c>
      <c r="E15" s="16">
        <v>18</v>
      </c>
      <c r="F15" s="8">
        <v>6000</v>
      </c>
      <c r="G15" s="30">
        <f t="shared" ref="G15:G19" si="0">F15*E15</f>
        <v>108000</v>
      </c>
    </row>
    <row r="16" spans="1:7" x14ac:dyDescent="0.25">
      <c r="A16" s="164" t="s">
        <v>431</v>
      </c>
      <c r="B16" s="114" t="s">
        <v>167</v>
      </c>
      <c r="C16" s="27" t="s">
        <v>81</v>
      </c>
      <c r="D16" s="49" t="s">
        <v>26</v>
      </c>
      <c r="E16" s="16">
        <v>4</v>
      </c>
      <c r="F16" s="8">
        <v>70000</v>
      </c>
      <c r="G16" s="30">
        <f t="shared" si="0"/>
        <v>280000</v>
      </c>
    </row>
    <row r="17" spans="1:8" x14ac:dyDescent="0.25">
      <c r="A17" s="164" t="s">
        <v>432</v>
      </c>
      <c r="B17" s="114" t="s">
        <v>168</v>
      </c>
      <c r="C17" s="27" t="s">
        <v>66</v>
      </c>
      <c r="D17" s="49" t="s">
        <v>28</v>
      </c>
      <c r="E17" s="16">
        <v>28</v>
      </c>
      <c r="F17" s="8">
        <v>7000</v>
      </c>
      <c r="G17" s="30">
        <f t="shared" si="0"/>
        <v>196000</v>
      </c>
      <c r="H17" s="9"/>
    </row>
    <row r="18" spans="1:8" x14ac:dyDescent="0.25">
      <c r="A18" s="164" t="s">
        <v>439</v>
      </c>
      <c r="B18" s="114" t="s">
        <v>169</v>
      </c>
      <c r="C18" s="27" t="s">
        <v>61</v>
      </c>
      <c r="D18" s="49" t="s">
        <v>26</v>
      </c>
      <c r="E18" s="16">
        <v>1</v>
      </c>
      <c r="F18" s="8">
        <v>500000</v>
      </c>
      <c r="G18" s="30">
        <f t="shared" si="0"/>
        <v>500000</v>
      </c>
    </row>
    <row r="19" spans="1:8" ht="15.75" thickBot="1" x14ac:dyDescent="0.3">
      <c r="A19" s="165" t="s">
        <v>440</v>
      </c>
      <c r="B19" s="116" t="s">
        <v>170</v>
      </c>
      <c r="C19" s="166" t="s">
        <v>160</v>
      </c>
      <c r="D19" s="24" t="s">
        <v>26</v>
      </c>
      <c r="E19" s="25">
        <v>1</v>
      </c>
      <c r="F19" s="23">
        <v>500000</v>
      </c>
      <c r="G19" s="33">
        <f t="shared" si="0"/>
        <v>500000</v>
      </c>
    </row>
    <row r="20" spans="1:8" ht="17.25" customHeight="1" thickBot="1" x14ac:dyDescent="0.3">
      <c r="B20" s="45"/>
      <c r="C20" s="3"/>
      <c r="D20" s="3"/>
      <c r="E20" s="13"/>
    </row>
    <row r="21" spans="1:8" x14ac:dyDescent="0.25">
      <c r="B21" s="45"/>
      <c r="C21" s="3"/>
      <c r="D21" s="238" t="s">
        <v>100</v>
      </c>
      <c r="E21" s="239"/>
      <c r="F21" s="36" t="s">
        <v>102</v>
      </c>
      <c r="G21" s="142">
        <f>SUM(G15:G19)</f>
        <v>1584000</v>
      </c>
    </row>
    <row r="22" spans="1:8" x14ac:dyDescent="0.25">
      <c r="B22" s="45"/>
      <c r="C22" s="3"/>
      <c r="D22" s="240" t="s">
        <v>103</v>
      </c>
      <c r="E22" s="241"/>
      <c r="F22" s="35">
        <v>0.19</v>
      </c>
      <c r="G22" s="143">
        <f>G21*0.19</f>
        <v>300960</v>
      </c>
      <c r="H22" s="109"/>
    </row>
    <row r="23" spans="1:8" ht="15.75" thickBot="1" x14ac:dyDescent="0.3">
      <c r="B23" s="45"/>
      <c r="C23" s="3"/>
      <c r="D23" s="242" t="s">
        <v>104</v>
      </c>
      <c r="E23" s="243"/>
      <c r="F23" s="37">
        <v>0.1</v>
      </c>
      <c r="G23" s="143">
        <f>G21*0.1</f>
        <v>158400</v>
      </c>
    </row>
    <row r="24" spans="1:8" ht="15.75" thickBot="1" x14ac:dyDescent="0.3">
      <c r="B24" s="45"/>
      <c r="C24" s="4"/>
      <c r="D24" s="231" t="s">
        <v>101</v>
      </c>
      <c r="E24" s="232"/>
      <c r="F24" s="110" t="s">
        <v>102</v>
      </c>
      <c r="G24" s="144">
        <f>G21+G22+G23</f>
        <v>2043360</v>
      </c>
    </row>
    <row r="25" spans="1:8" ht="15.75" thickBot="1" x14ac:dyDescent="0.3">
      <c r="B25" s="45"/>
      <c r="C25" s="4"/>
      <c r="D25" s="233" t="s">
        <v>22</v>
      </c>
      <c r="E25" s="234"/>
      <c r="F25" s="38">
        <v>0.19</v>
      </c>
      <c r="G25" s="145">
        <v>388238</v>
      </c>
    </row>
    <row r="26" spans="1:8" ht="16.5" thickBot="1" x14ac:dyDescent="0.3">
      <c r="C26" s="4"/>
      <c r="D26" s="111" t="s">
        <v>390</v>
      </c>
      <c r="E26" s="112"/>
      <c r="F26" s="113" t="s">
        <v>102</v>
      </c>
      <c r="G26" s="146">
        <f>SUM(G24:G25)</f>
        <v>2431598</v>
      </c>
    </row>
    <row r="27" spans="1:8" x14ac:dyDescent="0.25">
      <c r="B27" s="45"/>
      <c r="C27" s="4"/>
      <c r="D27" s="3"/>
      <c r="E27" s="14"/>
    </row>
    <row r="50" spans="2:2" x14ac:dyDescent="0.25">
      <c r="B50" s="54" t="s">
        <v>426</v>
      </c>
    </row>
  </sheetData>
  <dataConsolidate/>
  <mergeCells count="18">
    <mergeCell ref="D21:E21"/>
    <mergeCell ref="D22:E22"/>
    <mergeCell ref="D23:E23"/>
    <mergeCell ref="D24:E24"/>
    <mergeCell ref="D25:E25"/>
    <mergeCell ref="C13:G13"/>
    <mergeCell ref="D14:G14"/>
    <mergeCell ref="C7:G7"/>
    <mergeCell ref="C8:G8"/>
    <mergeCell ref="C9:G9"/>
    <mergeCell ref="C10:G10"/>
    <mergeCell ref="C11:G11"/>
    <mergeCell ref="C6:G6"/>
    <mergeCell ref="B1:G1"/>
    <mergeCell ref="B2:G2"/>
    <mergeCell ref="C3:G3"/>
    <mergeCell ref="C4:G4"/>
    <mergeCell ref="C5:G5"/>
  </mergeCells>
  <printOptions horizontalCentered="1"/>
  <pageMargins left="0.39000000000000007" right="0.39000000000000007" top="0.39000000000000007" bottom="0.39000000000000007" header="0.31" footer="0.31"/>
  <pageSetup paperSize="14" scale="64" fitToHeight="3" orientation="portrait" horizontalDpi="4294967292" verticalDpi="4294967292" copies="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6"/>
  <sheetViews>
    <sheetView view="pageBreakPreview" topLeftCell="A25" zoomScale="80" zoomScaleNormal="80" zoomScaleSheetLayoutView="90" zoomScalePageLayoutView="80" workbookViewId="0">
      <selection activeCell="I16" sqref="I16"/>
    </sheetView>
  </sheetViews>
  <sheetFormatPr baseColWidth="10" defaultRowHeight="15" x14ac:dyDescent="0.25"/>
  <cols>
    <col min="2" max="2" width="16" style="34" customWidth="1"/>
    <col min="3" max="3" width="36.7109375" customWidth="1"/>
    <col min="4" max="4" width="10.28515625" customWidth="1"/>
    <col min="5" max="5" width="10.7109375" style="11" bestFit="1" customWidth="1"/>
    <col min="6" max="6" width="15.5703125" bestFit="1" customWidth="1"/>
    <col min="7" max="7" width="22.140625" customWidth="1"/>
    <col min="8" max="8" width="13" bestFit="1" customWidth="1"/>
    <col min="9" max="11" width="12.85546875" bestFit="1" customWidth="1"/>
  </cols>
  <sheetData>
    <row r="1" spans="1:7" ht="14.1" customHeight="1" x14ac:dyDescent="0.25">
      <c r="B1" s="222" t="s">
        <v>126</v>
      </c>
      <c r="C1" s="223"/>
      <c r="D1" s="223"/>
      <c r="E1" s="223"/>
      <c r="F1" s="223"/>
      <c r="G1" s="224"/>
    </row>
    <row r="2" spans="1:7" ht="14.1" customHeight="1" x14ac:dyDescent="0.25">
      <c r="B2" s="225" t="s">
        <v>127</v>
      </c>
      <c r="C2" s="226"/>
      <c r="D2" s="226"/>
      <c r="E2" s="226"/>
      <c r="F2" s="226"/>
      <c r="G2" s="227"/>
    </row>
    <row r="3" spans="1:7" ht="16.5" x14ac:dyDescent="0.3">
      <c r="B3" s="46" t="s">
        <v>93</v>
      </c>
      <c r="C3" s="220" t="s">
        <v>401</v>
      </c>
      <c r="D3" s="220"/>
      <c r="E3" s="220"/>
      <c r="F3" s="220"/>
      <c r="G3" s="220"/>
    </row>
    <row r="4" spans="1:7" ht="16.5" x14ac:dyDescent="0.3">
      <c r="B4" s="46" t="s">
        <v>400</v>
      </c>
      <c r="C4" s="220">
        <v>30463988</v>
      </c>
      <c r="D4" s="220"/>
      <c r="E4" s="220"/>
      <c r="F4" s="220"/>
      <c r="G4" s="220"/>
    </row>
    <row r="5" spans="1:7" ht="16.5" x14ac:dyDescent="0.3">
      <c r="B5" s="46" t="s">
        <v>94</v>
      </c>
      <c r="C5" s="220" t="s">
        <v>377</v>
      </c>
      <c r="D5" s="220"/>
      <c r="E5" s="220"/>
      <c r="F5" s="220"/>
      <c r="G5" s="220"/>
    </row>
    <row r="6" spans="1:7" ht="16.5" x14ac:dyDescent="0.3">
      <c r="B6" s="46" t="s">
        <v>95</v>
      </c>
      <c r="C6" s="220" t="s">
        <v>393</v>
      </c>
      <c r="D6" s="220"/>
      <c r="E6" s="220"/>
      <c r="F6" s="220"/>
      <c r="G6" s="220"/>
    </row>
    <row r="7" spans="1:7" ht="16.5" x14ac:dyDescent="0.3">
      <c r="B7" s="46" t="s">
        <v>96</v>
      </c>
      <c r="C7" s="220" t="s">
        <v>427</v>
      </c>
      <c r="D7" s="220"/>
      <c r="E7" s="220"/>
      <c r="F7" s="220"/>
      <c r="G7" s="220"/>
    </row>
    <row r="8" spans="1:7" ht="16.5" x14ac:dyDescent="0.3">
      <c r="B8" s="46" t="s">
        <v>97</v>
      </c>
      <c r="C8" s="220" t="s">
        <v>99</v>
      </c>
      <c r="D8" s="220"/>
      <c r="E8" s="220"/>
      <c r="F8" s="220"/>
      <c r="G8" s="220"/>
    </row>
    <row r="9" spans="1:7" ht="16.5" x14ac:dyDescent="0.3">
      <c r="B9" s="46" t="s">
        <v>98</v>
      </c>
      <c r="C9" s="220" t="s">
        <v>99</v>
      </c>
      <c r="D9" s="220"/>
      <c r="E9" s="220"/>
      <c r="F9" s="220"/>
      <c r="G9" s="220"/>
    </row>
    <row r="10" spans="1:7" ht="16.5" x14ac:dyDescent="0.3">
      <c r="B10" s="46" t="s">
        <v>428</v>
      </c>
      <c r="C10" s="220" t="s">
        <v>125</v>
      </c>
      <c r="D10" s="220"/>
      <c r="E10" s="220"/>
      <c r="F10" s="220"/>
      <c r="G10" s="220"/>
    </row>
    <row r="11" spans="1:7" x14ac:dyDescent="0.25">
      <c r="B11" s="47"/>
      <c r="C11" s="221"/>
      <c r="D11" s="221"/>
      <c r="E11" s="221"/>
      <c r="F11" s="221"/>
      <c r="G11" s="221"/>
    </row>
    <row r="12" spans="1:7" ht="15.75" thickBot="1" x14ac:dyDescent="0.3">
      <c r="B12" s="104" t="s">
        <v>4</v>
      </c>
      <c r="C12" s="105" t="s">
        <v>128</v>
      </c>
      <c r="D12" s="105" t="s">
        <v>3</v>
      </c>
      <c r="E12" s="106" t="s">
        <v>2</v>
      </c>
      <c r="F12" s="107" t="s">
        <v>1</v>
      </c>
      <c r="G12" s="108" t="s">
        <v>0</v>
      </c>
    </row>
    <row r="13" spans="1:7" x14ac:dyDescent="0.25">
      <c r="A13" s="163" t="s">
        <v>430</v>
      </c>
      <c r="B13" s="115" t="s">
        <v>171</v>
      </c>
      <c r="C13" s="28" t="s">
        <v>75</v>
      </c>
      <c r="D13" s="247"/>
      <c r="E13" s="247"/>
      <c r="F13" s="247"/>
      <c r="G13" s="248"/>
    </row>
    <row r="14" spans="1:7" x14ac:dyDescent="0.25">
      <c r="A14" s="164" t="s">
        <v>429</v>
      </c>
      <c r="B14" s="114" t="s">
        <v>172</v>
      </c>
      <c r="C14" s="167" t="s">
        <v>371</v>
      </c>
      <c r="D14" s="49" t="s">
        <v>88</v>
      </c>
      <c r="E14" s="16">
        <v>1</v>
      </c>
      <c r="F14" s="138">
        <v>4800000</v>
      </c>
      <c r="G14" s="139">
        <f t="shared" ref="G14:G18" si="0">F14*E14</f>
        <v>4800000</v>
      </c>
    </row>
    <row r="15" spans="1:7" x14ac:dyDescent="0.25">
      <c r="A15" s="164" t="s">
        <v>431</v>
      </c>
      <c r="B15" s="114" t="s">
        <v>173</v>
      </c>
      <c r="C15" s="167" t="s">
        <v>312</v>
      </c>
      <c r="D15" s="49" t="s">
        <v>88</v>
      </c>
      <c r="E15" s="16">
        <v>1</v>
      </c>
      <c r="F15" s="138">
        <v>550000</v>
      </c>
      <c r="G15" s="139">
        <f t="shared" si="0"/>
        <v>550000</v>
      </c>
    </row>
    <row r="16" spans="1:7" x14ac:dyDescent="0.25">
      <c r="A16" s="164" t="s">
        <v>432</v>
      </c>
      <c r="B16" s="114" t="s">
        <v>297</v>
      </c>
      <c r="C16" s="167" t="s">
        <v>305</v>
      </c>
      <c r="D16" s="49" t="s">
        <v>26</v>
      </c>
      <c r="E16" s="16">
        <v>1</v>
      </c>
      <c r="F16" s="138">
        <v>70000</v>
      </c>
      <c r="G16" s="139">
        <f t="shared" si="0"/>
        <v>70000</v>
      </c>
    </row>
    <row r="17" spans="1:11" x14ac:dyDescent="0.25">
      <c r="A17" s="164" t="s">
        <v>439</v>
      </c>
      <c r="B17" s="114" t="s">
        <v>298</v>
      </c>
      <c r="C17" s="167" t="s">
        <v>333</v>
      </c>
      <c r="D17" s="49" t="s">
        <v>26</v>
      </c>
      <c r="E17" s="16">
        <v>1</v>
      </c>
      <c r="F17" s="138">
        <v>90000</v>
      </c>
      <c r="G17" s="139">
        <f t="shared" si="0"/>
        <v>90000</v>
      </c>
    </row>
    <row r="18" spans="1:11" x14ac:dyDescent="0.25">
      <c r="A18" s="164" t="s">
        <v>440</v>
      </c>
      <c r="B18" s="114" t="s">
        <v>304</v>
      </c>
      <c r="C18" s="167" t="s">
        <v>334</v>
      </c>
      <c r="D18" s="49" t="s">
        <v>26</v>
      </c>
      <c r="E18" s="16">
        <v>1</v>
      </c>
      <c r="F18" s="138">
        <v>150000</v>
      </c>
      <c r="G18" s="139">
        <f t="shared" si="0"/>
        <v>150000</v>
      </c>
    </row>
    <row r="19" spans="1:11" x14ac:dyDescent="0.25">
      <c r="A19" s="164" t="s">
        <v>441</v>
      </c>
      <c r="B19" s="114" t="s">
        <v>353</v>
      </c>
      <c r="C19" s="167" t="s">
        <v>68</v>
      </c>
      <c r="D19" s="249"/>
      <c r="E19" s="249"/>
      <c r="F19" s="249"/>
      <c r="G19" s="250"/>
    </row>
    <row r="20" spans="1:11" x14ac:dyDescent="0.25">
      <c r="A20" s="164" t="s">
        <v>445</v>
      </c>
      <c r="B20" s="114" t="s">
        <v>372</v>
      </c>
      <c r="C20" s="168" t="s">
        <v>70</v>
      </c>
      <c r="D20" s="49" t="s">
        <v>28</v>
      </c>
      <c r="E20" s="16">
        <v>14</v>
      </c>
      <c r="F20" s="138">
        <v>7500</v>
      </c>
      <c r="G20" s="139">
        <f t="shared" ref="G20:G22" si="1">F20*E20</f>
        <v>105000</v>
      </c>
    </row>
    <row r="21" spans="1:11" x14ac:dyDescent="0.25">
      <c r="A21" s="164" t="s">
        <v>446</v>
      </c>
      <c r="B21" s="114" t="s">
        <v>373</v>
      </c>
      <c r="C21" s="168" t="s">
        <v>135</v>
      </c>
      <c r="D21" s="49" t="s">
        <v>28</v>
      </c>
      <c r="E21" s="16">
        <v>28</v>
      </c>
      <c r="F21" s="138">
        <v>7000</v>
      </c>
      <c r="G21" s="139">
        <f t="shared" si="1"/>
        <v>196000</v>
      </c>
    </row>
    <row r="22" spans="1:11" ht="15.75" thickBot="1" x14ac:dyDescent="0.3">
      <c r="A22" s="165" t="s">
        <v>442</v>
      </c>
      <c r="B22" s="116" t="s">
        <v>354</v>
      </c>
      <c r="C22" s="169" t="s">
        <v>69</v>
      </c>
      <c r="D22" s="24" t="s">
        <v>26</v>
      </c>
      <c r="E22" s="25">
        <v>5</v>
      </c>
      <c r="F22" s="170">
        <v>15000</v>
      </c>
      <c r="G22" s="171">
        <f t="shared" si="1"/>
        <v>75000</v>
      </c>
    </row>
    <row r="23" spans="1:11" ht="15.75" thickBot="1" x14ac:dyDescent="0.3">
      <c r="B23" s="39"/>
      <c r="C23" s="50"/>
      <c r="D23" s="6"/>
      <c r="E23" s="51"/>
      <c r="F23" s="7"/>
      <c r="G23" s="7"/>
    </row>
    <row r="24" spans="1:11" x14ac:dyDescent="0.25">
      <c r="D24" s="238" t="s">
        <v>100</v>
      </c>
      <c r="E24" s="239"/>
      <c r="F24" s="36" t="s">
        <v>102</v>
      </c>
      <c r="G24" s="142">
        <f>SUM(G13:G22)</f>
        <v>6036000</v>
      </c>
      <c r="I24" s="133">
        <v>55602520</v>
      </c>
      <c r="J24" s="132">
        <f>G24-I24</f>
        <v>-49566520</v>
      </c>
      <c r="K24" s="9" t="e">
        <f>#REF!-J24</f>
        <v>#REF!</v>
      </c>
    </row>
    <row r="25" spans="1:11" x14ac:dyDescent="0.25">
      <c r="D25" s="240" t="s">
        <v>103</v>
      </c>
      <c r="E25" s="241"/>
      <c r="F25" s="35">
        <v>0.19</v>
      </c>
      <c r="G25" s="143">
        <f>G24*0.19</f>
        <v>1146840</v>
      </c>
      <c r="I25" s="134">
        <v>10564479</v>
      </c>
    </row>
    <row r="26" spans="1:11" ht="15.75" thickBot="1" x14ac:dyDescent="0.3">
      <c r="D26" s="242" t="s">
        <v>104</v>
      </c>
      <c r="E26" s="243"/>
      <c r="F26" s="37">
        <v>0.1</v>
      </c>
      <c r="G26" s="143">
        <f>G24*0.1</f>
        <v>603600</v>
      </c>
      <c r="I26" s="134">
        <v>5560252</v>
      </c>
    </row>
    <row r="27" spans="1:11" ht="15.75" thickBot="1" x14ac:dyDescent="0.3">
      <c r="D27" s="231" t="s">
        <v>101</v>
      </c>
      <c r="E27" s="232"/>
      <c r="F27" s="110" t="s">
        <v>102</v>
      </c>
      <c r="G27" s="144">
        <f>G24+G25+G26</f>
        <v>7786440</v>
      </c>
      <c r="I27" s="135">
        <v>71727251</v>
      </c>
    </row>
    <row r="28" spans="1:11" ht="15.75" thickBot="1" x14ac:dyDescent="0.3">
      <c r="D28" s="233" t="s">
        <v>22</v>
      </c>
      <c r="E28" s="234"/>
      <c r="F28" s="38">
        <v>0.19</v>
      </c>
      <c r="G28" s="145">
        <v>1479424</v>
      </c>
      <c r="I28" s="136">
        <v>13628178</v>
      </c>
      <c r="K28">
        <v>1479424</v>
      </c>
    </row>
    <row r="29" spans="1:11" ht="16.5" thickBot="1" x14ac:dyDescent="0.3">
      <c r="D29" s="111" t="s">
        <v>390</v>
      </c>
      <c r="E29" s="112"/>
      <c r="F29" s="113" t="s">
        <v>102</v>
      </c>
      <c r="G29" s="146">
        <f>SUM(G27:G28)</f>
        <v>9265864</v>
      </c>
      <c r="I29" s="137">
        <v>85355429</v>
      </c>
    </row>
    <row r="30" spans="1:11" ht="17.25" customHeight="1" x14ac:dyDescent="0.25">
      <c r="B30" s="45"/>
      <c r="C30" s="3"/>
      <c r="D30" s="3"/>
      <c r="E30" s="13"/>
    </row>
    <row r="31" spans="1:11" x14ac:dyDescent="0.25">
      <c r="B31" s="45"/>
      <c r="C31" s="3"/>
      <c r="D31" s="3"/>
      <c r="E31" s="13"/>
    </row>
    <row r="32" spans="1:11" x14ac:dyDescent="0.25">
      <c r="B32" s="45"/>
      <c r="C32" s="3"/>
      <c r="D32" s="3"/>
      <c r="E32" s="13"/>
      <c r="H32" s="109"/>
    </row>
    <row r="33" spans="2:5" x14ac:dyDescent="0.25">
      <c r="B33" s="45"/>
      <c r="C33" s="3"/>
      <c r="D33" s="3"/>
      <c r="E33" s="14"/>
    </row>
    <row r="34" spans="2:5" x14ac:dyDescent="0.25">
      <c r="B34" s="45"/>
      <c r="C34" s="4"/>
      <c r="D34" s="3"/>
      <c r="E34" s="14"/>
    </row>
    <row r="35" spans="2:5" x14ac:dyDescent="0.25">
      <c r="B35" s="45"/>
      <c r="C35" s="4"/>
      <c r="D35" s="3"/>
      <c r="E35" s="14"/>
    </row>
    <row r="36" spans="2:5" x14ac:dyDescent="0.25">
      <c r="C36" s="4"/>
      <c r="D36" s="3"/>
      <c r="E36" s="14"/>
    </row>
    <row r="37" spans="2:5" x14ac:dyDescent="0.25">
      <c r="B37" s="45"/>
      <c r="C37" s="4"/>
      <c r="D37" s="3"/>
      <c r="E37" s="14"/>
    </row>
    <row r="46" spans="2:5" x14ac:dyDescent="0.25">
      <c r="B46" s="54" t="s">
        <v>426</v>
      </c>
    </row>
  </sheetData>
  <dataConsolidate/>
  <mergeCells count="18">
    <mergeCell ref="D27:E27"/>
    <mergeCell ref="D28:E28"/>
    <mergeCell ref="D24:E24"/>
    <mergeCell ref="D25:E25"/>
    <mergeCell ref="D26:E26"/>
    <mergeCell ref="D13:G13"/>
    <mergeCell ref="D19:G19"/>
    <mergeCell ref="C7:G7"/>
    <mergeCell ref="C8:G8"/>
    <mergeCell ref="C9:G9"/>
    <mergeCell ref="C10:G10"/>
    <mergeCell ref="C11:G11"/>
    <mergeCell ref="C6:G6"/>
    <mergeCell ref="B1:G1"/>
    <mergeCell ref="B2:G2"/>
    <mergeCell ref="C3:G3"/>
    <mergeCell ref="C4:G4"/>
    <mergeCell ref="C5:G5"/>
  </mergeCells>
  <printOptions horizontalCentered="1"/>
  <pageMargins left="0.39000000000000007" right="0.39000000000000007" top="0.39000000000000007" bottom="0.39000000000000007" header="0.31" footer="0.31"/>
  <pageSetup paperSize="14" scale="63" fitToHeight="3" orientation="portrait" horizontalDpi="4294967292" verticalDpi="4294967292" copies="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198"/>
  <sheetViews>
    <sheetView showGridLines="0" tabSelected="1" view="pageBreakPreview" topLeftCell="A112" zoomScale="80" zoomScaleNormal="80" zoomScaleSheetLayoutView="80" zoomScalePageLayoutView="80" workbookViewId="0">
      <selection activeCell="B3" sqref="B3:F3"/>
    </sheetView>
  </sheetViews>
  <sheetFormatPr baseColWidth="10" defaultRowHeight="15" x14ac:dyDescent="0.25"/>
  <cols>
    <col min="1" max="1" width="16" style="34" customWidth="1"/>
    <col min="2" max="2" width="69.7109375" customWidth="1"/>
    <col min="3" max="3" width="10.28515625" customWidth="1"/>
    <col min="4" max="4" width="10.7109375" style="11" bestFit="1" customWidth="1"/>
    <col min="5" max="5" width="13.28515625" bestFit="1" customWidth="1"/>
    <col min="6" max="6" width="22.140625" customWidth="1"/>
    <col min="7" max="7" width="13" bestFit="1" customWidth="1"/>
    <col min="8" max="10" width="12.85546875" bestFit="1" customWidth="1"/>
    <col min="11" max="23" width="10.85546875"/>
  </cols>
  <sheetData>
    <row r="1" spans="1:6" ht="14.1" customHeight="1" x14ac:dyDescent="0.25">
      <c r="A1" s="222" t="s">
        <v>594</v>
      </c>
      <c r="B1" s="223"/>
      <c r="C1" s="223"/>
      <c r="D1" s="223"/>
      <c r="E1" s="223"/>
      <c r="F1" s="224"/>
    </row>
    <row r="2" spans="1:6" ht="14.1" customHeight="1" x14ac:dyDescent="0.25">
      <c r="A2" s="225" t="s">
        <v>584</v>
      </c>
      <c r="B2" s="226"/>
      <c r="C2" s="226"/>
      <c r="D2" s="226"/>
      <c r="E2" s="226"/>
      <c r="F2" s="227"/>
    </row>
    <row r="3" spans="1:6" ht="17.25" x14ac:dyDescent="0.3">
      <c r="A3" s="46" t="s">
        <v>93</v>
      </c>
      <c r="B3" s="220" t="s">
        <v>593</v>
      </c>
      <c r="C3" s="220"/>
      <c r="D3" s="220"/>
      <c r="E3" s="220"/>
      <c r="F3" s="220"/>
    </row>
    <row r="4" spans="1:6" ht="16.5" x14ac:dyDescent="0.3">
      <c r="A4" s="46" t="s">
        <v>400</v>
      </c>
      <c r="B4" s="220" t="s">
        <v>470</v>
      </c>
      <c r="C4" s="220"/>
      <c r="D4" s="220"/>
      <c r="E4" s="220"/>
      <c r="F4" s="220"/>
    </row>
    <row r="5" spans="1:6" ht="16.5" x14ac:dyDescent="0.3">
      <c r="A5" s="46" t="s">
        <v>94</v>
      </c>
      <c r="B5" s="220" t="s">
        <v>377</v>
      </c>
      <c r="C5" s="220"/>
      <c r="D5" s="220"/>
      <c r="E5" s="220"/>
      <c r="F5" s="220"/>
    </row>
    <row r="6" spans="1:6" ht="16.5" x14ac:dyDescent="0.3">
      <c r="A6" s="46" t="s">
        <v>95</v>
      </c>
      <c r="B6" s="220" t="s">
        <v>471</v>
      </c>
      <c r="C6" s="220"/>
      <c r="D6" s="220"/>
      <c r="E6" s="220"/>
      <c r="F6" s="220"/>
    </row>
    <row r="7" spans="1:6" ht="16.5" x14ac:dyDescent="0.3">
      <c r="A7" s="46" t="s">
        <v>96</v>
      </c>
      <c r="B7" s="220" t="s">
        <v>465</v>
      </c>
      <c r="C7" s="220"/>
      <c r="D7" s="220"/>
      <c r="E7" s="220"/>
      <c r="F7" s="220"/>
    </row>
    <row r="8" spans="1:6" ht="16.5" x14ac:dyDescent="0.3">
      <c r="A8" s="46" t="s">
        <v>97</v>
      </c>
      <c r="B8" s="220" t="s">
        <v>585</v>
      </c>
      <c r="C8" s="220"/>
      <c r="D8" s="220"/>
      <c r="E8" s="220"/>
      <c r="F8" s="220"/>
    </row>
    <row r="9" spans="1:6" ht="16.5" x14ac:dyDescent="0.3">
      <c r="A9" s="46" t="s">
        <v>98</v>
      </c>
      <c r="B9" s="220" t="s">
        <v>585</v>
      </c>
      <c r="C9" s="220"/>
      <c r="D9" s="220"/>
      <c r="E9" s="220"/>
      <c r="F9" s="220"/>
    </row>
    <row r="10" spans="1:6" ht="16.5" x14ac:dyDescent="0.3">
      <c r="A10" s="46" t="s">
        <v>428</v>
      </c>
      <c r="B10" s="220" t="s">
        <v>125</v>
      </c>
      <c r="C10" s="220"/>
      <c r="D10" s="220"/>
      <c r="E10" s="220"/>
      <c r="F10" s="220"/>
    </row>
    <row r="11" spans="1:6" x14ac:dyDescent="0.25">
      <c r="A11" s="47"/>
      <c r="B11" s="221"/>
      <c r="C11" s="221"/>
      <c r="D11" s="221"/>
      <c r="E11" s="221"/>
      <c r="F11" s="221"/>
    </row>
    <row r="12" spans="1:6" ht="15.75" thickBot="1" x14ac:dyDescent="0.3">
      <c r="A12" s="104" t="s">
        <v>4</v>
      </c>
      <c r="B12" s="105" t="s">
        <v>128</v>
      </c>
      <c r="C12" s="105" t="s">
        <v>3</v>
      </c>
      <c r="D12" s="106" t="s">
        <v>2</v>
      </c>
      <c r="E12" s="107" t="s">
        <v>1</v>
      </c>
      <c r="F12" s="108" t="s">
        <v>0</v>
      </c>
    </row>
    <row r="13" spans="1:6" ht="15.75" thickBot="1" x14ac:dyDescent="0.3">
      <c r="A13" s="67" t="s">
        <v>243</v>
      </c>
      <c r="B13" s="254" t="s">
        <v>244</v>
      </c>
      <c r="C13" s="255"/>
      <c r="D13" s="255"/>
      <c r="E13" s="255"/>
      <c r="F13" s="256"/>
    </row>
    <row r="14" spans="1:6" ht="15.75" thickBot="1" x14ac:dyDescent="0.3">
      <c r="A14" s="41">
        <v>0</v>
      </c>
      <c r="B14" s="251" t="s">
        <v>245</v>
      </c>
      <c r="C14" s="252"/>
      <c r="D14" s="252"/>
      <c r="E14" s="252"/>
      <c r="F14" s="253"/>
    </row>
    <row r="15" spans="1:6" x14ac:dyDescent="0.25">
      <c r="A15" s="42" t="s">
        <v>246</v>
      </c>
      <c r="B15" s="68" t="s">
        <v>247</v>
      </c>
      <c r="C15" s="235"/>
      <c r="D15" s="236"/>
      <c r="E15" s="236"/>
      <c r="F15" s="237"/>
    </row>
    <row r="16" spans="1:6" x14ac:dyDescent="0.25">
      <c r="A16" s="40" t="s">
        <v>248</v>
      </c>
      <c r="B16" s="69" t="s">
        <v>249</v>
      </c>
      <c r="C16" s="244" t="s">
        <v>250</v>
      </c>
      <c r="D16" s="245"/>
      <c r="E16" s="245"/>
      <c r="F16" s="246"/>
    </row>
    <row r="17" spans="1:6" x14ac:dyDescent="0.25">
      <c r="A17" s="40" t="s">
        <v>251</v>
      </c>
      <c r="B17" s="27" t="s">
        <v>254</v>
      </c>
      <c r="C17" s="244" t="s">
        <v>250</v>
      </c>
      <c r="D17" s="245"/>
      <c r="E17" s="245"/>
      <c r="F17" s="246"/>
    </row>
    <row r="18" spans="1:6" x14ac:dyDescent="0.25">
      <c r="A18" s="40" t="s">
        <v>253</v>
      </c>
      <c r="B18" s="27" t="s">
        <v>423</v>
      </c>
      <c r="C18" s="244" t="s">
        <v>250</v>
      </c>
      <c r="D18" s="245"/>
      <c r="E18" s="245"/>
      <c r="F18" s="246"/>
    </row>
    <row r="19" spans="1:6" ht="15.75" thickBot="1" x14ac:dyDescent="0.3">
      <c r="A19" s="40" t="s">
        <v>255</v>
      </c>
      <c r="B19" s="27" t="s">
        <v>583</v>
      </c>
      <c r="C19" s="244" t="s">
        <v>250</v>
      </c>
      <c r="D19" s="245"/>
      <c r="E19" s="245"/>
      <c r="F19" s="246"/>
    </row>
    <row r="20" spans="1:6" ht="15.75" thickBot="1" x14ac:dyDescent="0.3">
      <c r="A20" s="41">
        <v>1</v>
      </c>
      <c r="B20" s="251" t="s">
        <v>256</v>
      </c>
      <c r="C20" s="252"/>
      <c r="D20" s="252"/>
      <c r="E20" s="252"/>
      <c r="F20" s="253"/>
    </row>
    <row r="21" spans="1:6" x14ac:dyDescent="0.25">
      <c r="A21" s="40" t="s">
        <v>105</v>
      </c>
      <c r="B21" s="102" t="s">
        <v>257</v>
      </c>
      <c r="C21" s="244"/>
      <c r="D21" s="245"/>
      <c r="E21" s="245"/>
      <c r="F21" s="246"/>
    </row>
    <row r="22" spans="1:6" x14ac:dyDescent="0.25">
      <c r="A22" s="40" t="s">
        <v>106</v>
      </c>
      <c r="B22" s="27" t="s">
        <v>258</v>
      </c>
      <c r="C22" s="244" t="s">
        <v>250</v>
      </c>
      <c r="D22" s="245"/>
      <c r="E22" s="245"/>
      <c r="F22" s="246"/>
    </row>
    <row r="23" spans="1:6" x14ac:dyDescent="0.25">
      <c r="A23" s="40" t="s">
        <v>107</v>
      </c>
      <c r="B23" s="27" t="s">
        <v>468</v>
      </c>
      <c r="C23" s="244" t="s">
        <v>250</v>
      </c>
      <c r="D23" s="245"/>
      <c r="E23" s="245"/>
      <c r="F23" s="246"/>
    </row>
    <row r="24" spans="1:6" x14ac:dyDescent="0.25">
      <c r="A24" s="40" t="s">
        <v>466</v>
      </c>
      <c r="B24" s="27" t="s">
        <v>469</v>
      </c>
      <c r="C24" s="244" t="s">
        <v>250</v>
      </c>
      <c r="D24" s="245"/>
      <c r="E24" s="245"/>
      <c r="F24" s="246"/>
    </row>
    <row r="25" spans="1:6" x14ac:dyDescent="0.25">
      <c r="A25" s="40" t="s">
        <v>467</v>
      </c>
      <c r="B25" s="27" t="s">
        <v>259</v>
      </c>
      <c r="C25" s="244" t="s">
        <v>250</v>
      </c>
      <c r="D25" s="245"/>
      <c r="E25" s="245"/>
      <c r="F25" s="246"/>
    </row>
    <row r="26" spans="1:6" x14ac:dyDescent="0.25">
      <c r="A26" s="40" t="s">
        <v>108</v>
      </c>
      <c r="B26" s="102" t="s">
        <v>260</v>
      </c>
      <c r="C26" s="244"/>
      <c r="D26" s="245"/>
      <c r="E26" s="245"/>
      <c r="F26" s="246"/>
    </row>
    <row r="27" spans="1:6" x14ac:dyDescent="0.25">
      <c r="A27" s="40" t="s">
        <v>109</v>
      </c>
      <c r="B27" s="27" t="s">
        <v>261</v>
      </c>
      <c r="C27" s="244" t="s">
        <v>250</v>
      </c>
      <c r="D27" s="245"/>
      <c r="E27" s="245"/>
      <c r="F27" s="246"/>
    </row>
    <row r="28" spans="1:6" x14ac:dyDescent="0.25">
      <c r="A28" s="40" t="s">
        <v>110</v>
      </c>
      <c r="B28" s="27" t="s">
        <v>389</v>
      </c>
      <c r="C28" s="244" t="s">
        <v>250</v>
      </c>
      <c r="D28" s="245"/>
      <c r="E28" s="245"/>
      <c r="F28" s="246"/>
    </row>
    <row r="29" spans="1:6" x14ac:dyDescent="0.25">
      <c r="A29" s="40" t="s">
        <v>111</v>
      </c>
      <c r="B29" s="27" t="s">
        <v>262</v>
      </c>
      <c r="C29" s="244" t="s">
        <v>250</v>
      </c>
      <c r="D29" s="245"/>
      <c r="E29" s="245"/>
      <c r="F29" s="246"/>
    </row>
    <row r="30" spans="1:6" x14ac:dyDescent="0.25">
      <c r="A30" s="40" t="s">
        <v>112</v>
      </c>
      <c r="B30" s="102" t="s">
        <v>263</v>
      </c>
      <c r="C30" s="244"/>
      <c r="D30" s="245"/>
      <c r="E30" s="245"/>
      <c r="F30" s="246"/>
    </row>
    <row r="31" spans="1:6" x14ac:dyDescent="0.25">
      <c r="A31" s="40" t="s">
        <v>264</v>
      </c>
      <c r="B31" s="69" t="s">
        <v>472</v>
      </c>
      <c r="C31" s="2" t="s">
        <v>88</v>
      </c>
      <c r="D31" s="15"/>
      <c r="E31" s="1"/>
      <c r="F31" s="29"/>
    </row>
    <row r="32" spans="1:6" x14ac:dyDescent="0.25">
      <c r="A32" s="40" t="s">
        <v>265</v>
      </c>
      <c r="B32" s="69" t="s">
        <v>413</v>
      </c>
      <c r="C32" s="2" t="s">
        <v>88</v>
      </c>
      <c r="D32" s="15"/>
      <c r="E32" s="1"/>
      <c r="F32" s="29"/>
    </row>
    <row r="33" spans="1:21" x14ac:dyDescent="0.25">
      <c r="A33" s="40" t="s">
        <v>378</v>
      </c>
      <c r="B33" s="70" t="s">
        <v>473</v>
      </c>
      <c r="C33" s="2" t="s">
        <v>88</v>
      </c>
      <c r="D33" s="15"/>
      <c r="E33" s="1"/>
      <c r="F33" s="29"/>
    </row>
    <row r="34" spans="1:21" ht="15.75" thickBot="1" x14ac:dyDescent="0.3">
      <c r="A34" s="40" t="s">
        <v>379</v>
      </c>
      <c r="B34" s="26" t="s">
        <v>474</v>
      </c>
      <c r="C34" s="2" t="s">
        <v>88</v>
      </c>
      <c r="D34" s="15"/>
      <c r="E34" s="1"/>
      <c r="F34" s="29"/>
    </row>
    <row r="35" spans="1:21" ht="15.75" thickBot="1" x14ac:dyDescent="0.3">
      <c r="A35" s="41">
        <v>2</v>
      </c>
      <c r="B35" s="251" t="s">
        <v>27</v>
      </c>
      <c r="C35" s="252"/>
      <c r="D35" s="252"/>
      <c r="E35" s="252"/>
      <c r="F35" s="253"/>
    </row>
    <row r="36" spans="1:21" x14ac:dyDescent="0.25">
      <c r="A36" s="40" t="s">
        <v>267</v>
      </c>
      <c r="B36" s="103" t="s">
        <v>29</v>
      </c>
      <c r="C36" s="2" t="s">
        <v>30</v>
      </c>
      <c r="D36" s="15"/>
      <c r="E36" s="52"/>
      <c r="F36" s="53"/>
    </row>
    <row r="37" spans="1:21" ht="15.75" thickBot="1" x14ac:dyDescent="0.3">
      <c r="A37" s="40" t="s">
        <v>136</v>
      </c>
      <c r="B37" s="103" t="s">
        <v>588</v>
      </c>
      <c r="C37" s="2" t="s">
        <v>30</v>
      </c>
      <c r="D37" s="15"/>
      <c r="E37" s="52"/>
      <c r="F37" s="53"/>
      <c r="S37" s="61"/>
      <c r="T37" s="62"/>
      <c r="U37" s="63"/>
    </row>
    <row r="38" spans="1:21" x14ac:dyDescent="0.25">
      <c r="A38" s="40" t="s">
        <v>137</v>
      </c>
      <c r="B38" s="103" t="s">
        <v>589</v>
      </c>
      <c r="C38" s="2" t="s">
        <v>30</v>
      </c>
      <c r="D38" s="15"/>
      <c r="E38" s="52"/>
      <c r="F38" s="53"/>
      <c r="S38" s="56"/>
      <c r="T38" s="57"/>
      <c r="U38" s="58"/>
    </row>
    <row r="39" spans="1:21" x14ac:dyDescent="0.25">
      <c r="A39" s="40" t="s">
        <v>138</v>
      </c>
      <c r="B39" s="103" t="s">
        <v>590</v>
      </c>
      <c r="C39" s="2" t="s">
        <v>30</v>
      </c>
      <c r="D39" s="15"/>
      <c r="E39" s="52"/>
      <c r="F39" s="53"/>
      <c r="S39" s="59"/>
      <c r="U39" s="60"/>
    </row>
    <row r="40" spans="1:21" x14ac:dyDescent="0.25">
      <c r="A40" s="40" t="s">
        <v>139</v>
      </c>
      <c r="B40" s="103" t="s">
        <v>31</v>
      </c>
      <c r="C40" s="2" t="s">
        <v>36</v>
      </c>
      <c r="D40" s="15"/>
      <c r="E40" s="52"/>
      <c r="F40" s="53"/>
      <c r="S40" s="59"/>
      <c r="U40" s="60"/>
    </row>
    <row r="41" spans="1:21" ht="15.75" thickBot="1" x14ac:dyDescent="0.3">
      <c r="A41" s="40" t="s">
        <v>140</v>
      </c>
      <c r="B41" s="103" t="s">
        <v>32</v>
      </c>
      <c r="C41" s="244"/>
      <c r="D41" s="245"/>
      <c r="E41" s="245"/>
      <c r="F41" s="246"/>
      <c r="S41" s="61"/>
      <c r="T41" s="62"/>
      <c r="U41" s="63"/>
    </row>
    <row r="42" spans="1:21" x14ac:dyDescent="0.25">
      <c r="A42" s="40" t="s">
        <v>475</v>
      </c>
      <c r="B42" s="69" t="s">
        <v>33</v>
      </c>
      <c r="C42" s="2" t="s">
        <v>25</v>
      </c>
      <c r="D42" s="15"/>
      <c r="E42" s="52"/>
      <c r="F42" s="53"/>
      <c r="S42" s="56"/>
      <c r="T42" s="57"/>
      <c r="U42" s="58"/>
    </row>
    <row r="43" spans="1:21" x14ac:dyDescent="0.25">
      <c r="A43" s="40" t="s">
        <v>476</v>
      </c>
      <c r="B43" s="69" t="s">
        <v>34</v>
      </c>
      <c r="C43" s="2" t="s">
        <v>25</v>
      </c>
      <c r="D43" s="15"/>
      <c r="E43" s="52"/>
      <c r="F43" s="53"/>
      <c r="S43" s="59"/>
      <c r="U43" s="60"/>
    </row>
    <row r="44" spans="1:21" x14ac:dyDescent="0.25">
      <c r="A44" s="40" t="s">
        <v>477</v>
      </c>
      <c r="B44" s="69" t="s">
        <v>35</v>
      </c>
      <c r="C44" s="2" t="s">
        <v>25</v>
      </c>
      <c r="D44" s="15"/>
      <c r="E44" s="52"/>
      <c r="F44" s="53"/>
      <c r="S44" s="59"/>
      <c r="U44" s="60"/>
    </row>
    <row r="45" spans="1:21" x14ac:dyDescent="0.25">
      <c r="A45" s="40" t="s">
        <v>141</v>
      </c>
      <c r="B45" s="103" t="s">
        <v>586</v>
      </c>
      <c r="C45" s="2" t="s">
        <v>30</v>
      </c>
      <c r="D45" s="15"/>
      <c r="E45" s="52"/>
      <c r="F45" s="53"/>
      <c r="S45" s="59"/>
      <c r="U45" s="60"/>
    </row>
    <row r="46" spans="1:21" x14ac:dyDescent="0.25">
      <c r="A46" s="40" t="s">
        <v>145</v>
      </c>
      <c r="B46" s="103" t="s">
        <v>37</v>
      </c>
      <c r="C46" s="2" t="s">
        <v>25</v>
      </c>
      <c r="D46" s="15"/>
      <c r="E46" s="52"/>
      <c r="F46" s="53"/>
      <c r="S46" s="59"/>
      <c r="U46" s="60"/>
    </row>
    <row r="47" spans="1:21" ht="15.75" thickBot="1" x14ac:dyDescent="0.3">
      <c r="A47" s="40" t="s">
        <v>146</v>
      </c>
      <c r="B47" s="103" t="s">
        <v>38</v>
      </c>
      <c r="C47" s="2" t="s">
        <v>25</v>
      </c>
      <c r="D47" s="15"/>
      <c r="E47" s="52"/>
      <c r="F47" s="53"/>
      <c r="S47" s="61"/>
      <c r="T47" s="62"/>
      <c r="U47" s="63"/>
    </row>
    <row r="48" spans="1:21" x14ac:dyDescent="0.25">
      <c r="A48" s="40" t="s">
        <v>147</v>
      </c>
      <c r="B48" s="103" t="s">
        <v>39</v>
      </c>
      <c r="C48" s="244"/>
      <c r="D48" s="245"/>
      <c r="E48" s="245"/>
      <c r="F48" s="246"/>
      <c r="S48" s="56"/>
      <c r="T48" s="57"/>
      <c r="U48" s="58"/>
    </row>
    <row r="49" spans="1:21" x14ac:dyDescent="0.25">
      <c r="A49" s="40" t="s">
        <v>478</v>
      </c>
      <c r="B49" s="69" t="s">
        <v>40</v>
      </c>
      <c r="C49" s="2" t="s">
        <v>36</v>
      </c>
      <c r="D49" s="15"/>
      <c r="E49" s="52"/>
      <c r="F49" s="53"/>
      <c r="S49" s="59"/>
      <c r="U49" s="60"/>
    </row>
    <row r="50" spans="1:21" x14ac:dyDescent="0.25">
      <c r="A50" s="40" t="s">
        <v>575</v>
      </c>
      <c r="B50" s="69" t="s">
        <v>587</v>
      </c>
      <c r="C50" s="2" t="s">
        <v>30</v>
      </c>
      <c r="D50" s="15"/>
      <c r="E50" s="52"/>
      <c r="F50" s="53"/>
      <c r="S50" s="59"/>
      <c r="U50" s="60"/>
    </row>
    <row r="51" spans="1:21" x14ac:dyDescent="0.25">
      <c r="A51" s="40" t="s">
        <v>148</v>
      </c>
      <c r="B51" s="72" t="s">
        <v>479</v>
      </c>
      <c r="C51" s="2" t="s">
        <v>25</v>
      </c>
      <c r="D51" s="15"/>
      <c r="E51" s="52"/>
      <c r="F51" s="53"/>
      <c r="S51" s="59"/>
      <c r="U51" s="60"/>
    </row>
    <row r="52" spans="1:21" ht="15.75" thickBot="1" x14ac:dyDescent="0.3">
      <c r="A52" s="40" t="s">
        <v>152</v>
      </c>
      <c r="B52" s="103" t="s">
        <v>42</v>
      </c>
      <c r="C52" s="244"/>
      <c r="D52" s="245"/>
      <c r="E52" s="245"/>
      <c r="F52" s="246"/>
      <c r="S52" s="61"/>
      <c r="T52" s="62"/>
      <c r="U52" s="63"/>
    </row>
    <row r="53" spans="1:21" x14ac:dyDescent="0.25">
      <c r="A53" s="40" t="s">
        <v>153</v>
      </c>
      <c r="B53" s="69" t="s">
        <v>480</v>
      </c>
      <c r="C53" s="2" t="s">
        <v>36</v>
      </c>
      <c r="D53" s="49"/>
      <c r="E53" s="49"/>
      <c r="F53" s="49"/>
      <c r="S53" s="56"/>
      <c r="T53" s="57"/>
      <c r="U53" s="58"/>
    </row>
    <row r="54" spans="1:21" x14ac:dyDescent="0.25">
      <c r="A54" s="40" t="s">
        <v>569</v>
      </c>
      <c r="B54" s="69" t="s">
        <v>482</v>
      </c>
      <c r="C54" s="2" t="s">
        <v>36</v>
      </c>
      <c r="D54" s="49"/>
      <c r="E54" s="49"/>
      <c r="F54" s="49"/>
      <c r="S54" s="59"/>
      <c r="U54" s="60"/>
    </row>
    <row r="55" spans="1:21" x14ac:dyDescent="0.25">
      <c r="A55" s="40" t="s">
        <v>570</v>
      </c>
      <c r="B55" s="69" t="s">
        <v>481</v>
      </c>
      <c r="C55" s="2" t="s">
        <v>36</v>
      </c>
      <c r="D55" s="15"/>
      <c r="E55" s="52"/>
      <c r="F55" s="53"/>
      <c r="S55" s="59"/>
      <c r="U55" s="60"/>
    </row>
    <row r="56" spans="1:21" ht="15.75" thickBot="1" x14ac:dyDescent="0.3">
      <c r="A56" s="40" t="s">
        <v>268</v>
      </c>
      <c r="B56" s="69" t="s">
        <v>325</v>
      </c>
      <c r="C56" s="2" t="s">
        <v>36</v>
      </c>
      <c r="D56" s="15"/>
      <c r="E56" s="52"/>
      <c r="F56" s="53"/>
      <c r="S56" s="59"/>
      <c r="U56" s="60"/>
    </row>
    <row r="57" spans="1:21" x14ac:dyDescent="0.25">
      <c r="A57" s="40" t="s">
        <v>269</v>
      </c>
      <c r="B57" s="69" t="s">
        <v>483</v>
      </c>
      <c r="C57" s="2" t="s">
        <v>36</v>
      </c>
      <c r="D57" s="15"/>
      <c r="E57" s="52"/>
      <c r="F57" s="53"/>
      <c r="S57" s="56"/>
      <c r="T57" s="57"/>
      <c r="U57" s="58"/>
    </row>
    <row r="58" spans="1:21" x14ac:dyDescent="0.25">
      <c r="A58" s="40" t="s">
        <v>154</v>
      </c>
      <c r="B58" s="69" t="s">
        <v>83</v>
      </c>
      <c r="C58" s="244"/>
      <c r="D58" s="245"/>
      <c r="E58" s="245"/>
      <c r="F58" s="246"/>
      <c r="S58" s="59"/>
      <c r="U58" s="60"/>
    </row>
    <row r="59" spans="1:21" ht="15.75" thickBot="1" x14ac:dyDescent="0.3">
      <c r="A59" s="40" t="s">
        <v>571</v>
      </c>
      <c r="B59" s="69" t="s">
        <v>484</v>
      </c>
      <c r="C59" s="2" t="s">
        <v>36</v>
      </c>
      <c r="D59" s="15"/>
      <c r="E59" s="52"/>
      <c r="F59" s="53"/>
      <c r="S59" s="61"/>
      <c r="T59" s="62"/>
      <c r="U59" s="63"/>
    </row>
    <row r="60" spans="1:21" x14ac:dyDescent="0.25">
      <c r="A60" s="40" t="s">
        <v>572</v>
      </c>
      <c r="B60" s="69" t="s">
        <v>485</v>
      </c>
      <c r="C60" s="2" t="s">
        <v>25</v>
      </c>
      <c r="D60" s="15"/>
      <c r="E60" s="52"/>
      <c r="F60" s="53"/>
      <c r="S60" s="59"/>
      <c r="U60" s="60"/>
    </row>
    <row r="61" spans="1:21" ht="15.75" thickBot="1" x14ac:dyDescent="0.3">
      <c r="A61" s="40" t="s">
        <v>573</v>
      </c>
      <c r="B61" s="69" t="s">
        <v>486</v>
      </c>
      <c r="C61" s="2" t="s">
        <v>25</v>
      </c>
      <c r="D61" s="15"/>
      <c r="E61" s="52"/>
      <c r="F61" s="53"/>
      <c r="S61" s="59"/>
      <c r="U61" s="60"/>
    </row>
    <row r="62" spans="1:21" x14ac:dyDescent="0.25">
      <c r="A62" s="40" t="s">
        <v>574</v>
      </c>
      <c r="B62" s="69" t="s">
        <v>493</v>
      </c>
      <c r="C62" s="2" t="s">
        <v>25</v>
      </c>
      <c r="D62" s="15"/>
      <c r="E62" s="52"/>
      <c r="F62" s="53"/>
      <c r="S62" s="56"/>
      <c r="T62" s="57"/>
      <c r="U62" s="58"/>
    </row>
    <row r="63" spans="1:21" x14ac:dyDescent="0.25">
      <c r="A63" s="40" t="s">
        <v>337</v>
      </c>
      <c r="B63" s="69" t="s">
        <v>487</v>
      </c>
      <c r="C63" s="2" t="s">
        <v>25</v>
      </c>
      <c r="D63" s="15"/>
      <c r="E63" s="52"/>
      <c r="F63" s="53"/>
      <c r="S63" s="59"/>
      <c r="U63" s="60"/>
    </row>
    <row r="64" spans="1:21" x14ac:dyDescent="0.25">
      <c r="A64" s="40" t="s">
        <v>338</v>
      </c>
      <c r="B64" s="69" t="s">
        <v>488</v>
      </c>
      <c r="C64" s="2" t="s">
        <v>25</v>
      </c>
      <c r="D64" s="15"/>
      <c r="E64" s="52"/>
      <c r="F64" s="53"/>
      <c r="S64" s="59"/>
      <c r="U64" s="60"/>
    </row>
    <row r="65" spans="1:21" x14ac:dyDescent="0.25">
      <c r="A65" s="40" t="s">
        <v>339</v>
      </c>
      <c r="B65" s="69" t="s">
        <v>489</v>
      </c>
      <c r="C65" s="2" t="s">
        <v>36</v>
      </c>
      <c r="D65" s="15"/>
      <c r="E65" s="52"/>
      <c r="F65" s="53"/>
      <c r="S65" s="59"/>
      <c r="U65" s="60"/>
    </row>
    <row r="66" spans="1:21" x14ac:dyDescent="0.25">
      <c r="A66" s="40" t="s">
        <v>345</v>
      </c>
      <c r="B66" s="69" t="s">
        <v>418</v>
      </c>
      <c r="C66" s="244"/>
      <c r="D66" s="245"/>
      <c r="E66" s="245"/>
      <c r="F66" s="246"/>
      <c r="S66" s="59"/>
      <c r="U66" s="60"/>
    </row>
    <row r="67" spans="1:21" x14ac:dyDescent="0.25">
      <c r="A67" s="40" t="s">
        <v>346</v>
      </c>
      <c r="B67" s="70" t="s">
        <v>490</v>
      </c>
      <c r="C67" s="2" t="s">
        <v>25</v>
      </c>
      <c r="D67" s="15"/>
      <c r="E67" s="52"/>
      <c r="F67" s="53"/>
      <c r="S67" s="59"/>
      <c r="U67" s="60"/>
    </row>
    <row r="68" spans="1:21" x14ac:dyDescent="0.25">
      <c r="A68" s="40" t="s">
        <v>576</v>
      </c>
      <c r="B68" s="70" t="s">
        <v>491</v>
      </c>
      <c r="C68" s="2" t="s">
        <v>25</v>
      </c>
      <c r="D68" s="15"/>
      <c r="E68" s="52"/>
      <c r="F68" s="53"/>
      <c r="S68" s="59"/>
      <c r="U68" s="60"/>
    </row>
    <row r="69" spans="1:21" ht="15.75" thickBot="1" x14ac:dyDescent="0.3">
      <c r="A69" s="40" t="s">
        <v>577</v>
      </c>
      <c r="B69" s="70" t="s">
        <v>492</v>
      </c>
      <c r="C69" s="2" t="s">
        <v>25</v>
      </c>
      <c r="D69" s="15"/>
      <c r="E69" s="52"/>
      <c r="F69" s="53"/>
      <c r="S69" s="59"/>
      <c r="U69" s="60"/>
    </row>
    <row r="70" spans="1:21" ht="15.75" thickBot="1" x14ac:dyDescent="0.3">
      <c r="A70" s="41">
        <v>3</v>
      </c>
      <c r="B70" s="251" t="s">
        <v>78</v>
      </c>
      <c r="C70" s="252"/>
      <c r="D70" s="252"/>
      <c r="E70" s="252"/>
      <c r="F70" s="253"/>
      <c r="S70" s="59"/>
      <c r="U70" s="60"/>
    </row>
    <row r="71" spans="1:21" ht="15.75" thickBot="1" x14ac:dyDescent="0.3">
      <c r="A71" s="42" t="s">
        <v>5</v>
      </c>
      <c r="B71" s="68" t="s">
        <v>129</v>
      </c>
      <c r="C71" s="235"/>
      <c r="D71" s="236"/>
      <c r="E71" s="236"/>
      <c r="F71" s="237"/>
      <c r="S71" s="61"/>
      <c r="T71" s="62"/>
      <c r="U71" s="63"/>
    </row>
    <row r="72" spans="1:21" x14ac:dyDescent="0.25">
      <c r="A72" s="40" t="s">
        <v>6</v>
      </c>
      <c r="B72" s="69" t="s">
        <v>226</v>
      </c>
      <c r="C72" s="2" t="s">
        <v>26</v>
      </c>
      <c r="D72" s="15"/>
      <c r="E72" s="1"/>
      <c r="F72" s="29"/>
      <c r="S72" s="56"/>
      <c r="T72" s="57"/>
      <c r="U72" s="58"/>
    </row>
    <row r="73" spans="1:21" x14ac:dyDescent="0.25">
      <c r="A73" s="40" t="s">
        <v>7</v>
      </c>
      <c r="B73" s="27" t="s">
        <v>494</v>
      </c>
      <c r="C73" s="49" t="s">
        <v>26</v>
      </c>
      <c r="D73" s="16"/>
      <c r="E73" s="8"/>
      <c r="F73" s="30"/>
      <c r="S73" s="59"/>
      <c r="U73" s="60"/>
    </row>
    <row r="74" spans="1:21" x14ac:dyDescent="0.25">
      <c r="A74" s="40" t="s">
        <v>8</v>
      </c>
      <c r="B74" s="27" t="s">
        <v>84</v>
      </c>
      <c r="C74" s="49" t="s">
        <v>26</v>
      </c>
      <c r="D74" s="16"/>
      <c r="E74" s="8"/>
      <c r="F74" s="30"/>
      <c r="S74" s="59"/>
      <c r="U74" s="60"/>
    </row>
    <row r="75" spans="1:21" x14ac:dyDescent="0.25">
      <c r="A75" s="40" t="s">
        <v>270</v>
      </c>
      <c r="B75" s="27" t="s">
        <v>183</v>
      </c>
      <c r="C75" s="49" t="s">
        <v>26</v>
      </c>
      <c r="D75" s="16"/>
      <c r="E75" s="8"/>
      <c r="F75" s="30"/>
      <c r="S75" s="59"/>
      <c r="U75" s="60"/>
    </row>
    <row r="76" spans="1:21" ht="15.75" thickBot="1" x14ac:dyDescent="0.3">
      <c r="A76" s="40" t="s">
        <v>9</v>
      </c>
      <c r="B76" s="27" t="s">
        <v>85</v>
      </c>
      <c r="C76" s="49" t="s">
        <v>26</v>
      </c>
      <c r="D76" s="16"/>
      <c r="E76" s="8"/>
      <c r="F76" s="30"/>
      <c r="S76" s="61"/>
      <c r="T76" s="62"/>
      <c r="U76" s="63"/>
    </row>
    <row r="77" spans="1:21" ht="15.75" thickBot="1" x14ac:dyDescent="0.3">
      <c r="A77" s="40" t="s">
        <v>10</v>
      </c>
      <c r="B77" s="27" t="s">
        <v>495</v>
      </c>
      <c r="C77" s="49" t="s">
        <v>26</v>
      </c>
      <c r="D77" s="16"/>
      <c r="E77" s="8"/>
      <c r="F77" s="30"/>
      <c r="S77" s="64"/>
      <c r="T77" s="65"/>
      <c r="U77" s="66"/>
    </row>
    <row r="78" spans="1:21" ht="15.75" thickBot="1" x14ac:dyDescent="0.3">
      <c r="A78" s="40" t="s">
        <v>23</v>
      </c>
      <c r="B78" s="27" t="s">
        <v>496</v>
      </c>
      <c r="C78" s="49" t="s">
        <v>26</v>
      </c>
      <c r="D78" s="16"/>
      <c r="E78" s="8"/>
      <c r="F78" s="30"/>
      <c r="S78" s="56"/>
      <c r="T78" s="57"/>
      <c r="U78" s="58"/>
    </row>
    <row r="79" spans="1:21" x14ac:dyDescent="0.25">
      <c r="A79" s="40" t="s">
        <v>11</v>
      </c>
      <c r="B79" s="102" t="s">
        <v>44</v>
      </c>
      <c r="C79" s="249"/>
      <c r="D79" s="249"/>
      <c r="E79" s="249"/>
      <c r="F79" s="250"/>
      <c r="S79" s="56"/>
      <c r="T79" s="57"/>
      <c r="U79" s="58"/>
    </row>
    <row r="80" spans="1:21" x14ac:dyDescent="0.25">
      <c r="A80" s="40" t="s">
        <v>12</v>
      </c>
      <c r="B80" s="27" t="s">
        <v>497</v>
      </c>
      <c r="C80" s="49" t="s">
        <v>25</v>
      </c>
      <c r="D80" s="49"/>
      <c r="E80" s="49"/>
      <c r="F80" s="213"/>
      <c r="S80" s="59"/>
      <c r="U80" s="60"/>
    </row>
    <row r="81" spans="1:21" x14ac:dyDescent="0.25">
      <c r="A81" s="40" t="s">
        <v>499</v>
      </c>
      <c r="B81" s="27" t="s">
        <v>498</v>
      </c>
      <c r="C81" s="49" t="s">
        <v>36</v>
      </c>
      <c r="D81" s="16"/>
      <c r="E81" s="8"/>
      <c r="F81" s="30"/>
      <c r="S81" s="59"/>
      <c r="U81" s="60"/>
    </row>
    <row r="82" spans="1:21" x14ac:dyDescent="0.25">
      <c r="A82" s="40" t="s">
        <v>13</v>
      </c>
      <c r="B82" s="102" t="s">
        <v>175</v>
      </c>
      <c r="C82" s="244"/>
      <c r="D82" s="245"/>
      <c r="E82" s="245"/>
      <c r="F82" s="246"/>
      <c r="S82" s="59"/>
      <c r="U82" s="60"/>
    </row>
    <row r="83" spans="1:21" x14ac:dyDescent="0.25">
      <c r="A83" s="40" t="s">
        <v>14</v>
      </c>
      <c r="B83" s="27" t="s">
        <v>159</v>
      </c>
      <c r="C83" s="49" t="s">
        <v>26</v>
      </c>
      <c r="D83" s="16"/>
      <c r="E83" s="8"/>
      <c r="F83" s="30"/>
      <c r="S83" s="59"/>
      <c r="U83" s="60"/>
    </row>
    <row r="84" spans="1:21" x14ac:dyDescent="0.25">
      <c r="A84" s="40" t="s">
        <v>15</v>
      </c>
      <c r="B84" s="27" t="s">
        <v>500</v>
      </c>
      <c r="C84" s="49" t="s">
        <v>26</v>
      </c>
      <c r="D84" s="16"/>
      <c r="E84" s="8"/>
      <c r="F84" s="30"/>
      <c r="S84" s="59"/>
      <c r="U84" s="60"/>
    </row>
    <row r="85" spans="1:21" ht="15.75" thickBot="1" x14ac:dyDescent="0.3">
      <c r="A85" s="40" t="s">
        <v>113</v>
      </c>
      <c r="B85" s="27" t="s">
        <v>46</v>
      </c>
      <c r="C85" s="49" t="s">
        <v>26</v>
      </c>
      <c r="D85" s="16"/>
      <c r="E85" s="8"/>
      <c r="F85" s="30"/>
      <c r="S85" s="61"/>
      <c r="T85" s="62"/>
      <c r="U85" s="63"/>
    </row>
    <row r="86" spans="1:21" x14ac:dyDescent="0.25">
      <c r="A86" s="40" t="s">
        <v>501</v>
      </c>
      <c r="B86" s="26" t="s">
        <v>131</v>
      </c>
      <c r="C86" s="49" t="s">
        <v>26</v>
      </c>
      <c r="D86" s="16"/>
      <c r="E86" s="8"/>
      <c r="F86" s="30"/>
      <c r="S86" s="59"/>
      <c r="U86" s="60"/>
    </row>
    <row r="87" spans="1:21" x14ac:dyDescent="0.25">
      <c r="A87" s="40" t="s">
        <v>502</v>
      </c>
      <c r="B87" s="26" t="s">
        <v>47</v>
      </c>
      <c r="C87" s="49" t="s">
        <v>26</v>
      </c>
      <c r="D87" s="16"/>
      <c r="E87" s="8"/>
      <c r="F87" s="30"/>
      <c r="S87" s="59"/>
      <c r="U87" s="60"/>
    </row>
    <row r="88" spans="1:21" x14ac:dyDescent="0.25">
      <c r="A88" s="40" t="s">
        <v>503</v>
      </c>
      <c r="B88" s="26" t="s">
        <v>48</v>
      </c>
      <c r="C88" s="49" t="s">
        <v>26</v>
      </c>
      <c r="D88" s="16"/>
      <c r="E88" s="8"/>
      <c r="F88" s="30"/>
      <c r="S88" s="59"/>
      <c r="U88" s="60"/>
    </row>
    <row r="89" spans="1:21" x14ac:dyDescent="0.25">
      <c r="A89" s="40" t="s">
        <v>504</v>
      </c>
      <c r="B89" s="26" t="s">
        <v>519</v>
      </c>
      <c r="C89" s="49" t="s">
        <v>26</v>
      </c>
      <c r="D89" s="16"/>
      <c r="E89" s="8"/>
      <c r="F89" s="30"/>
      <c r="S89" s="59"/>
      <c r="U89" s="60"/>
    </row>
    <row r="90" spans="1:21" x14ac:dyDescent="0.25">
      <c r="A90" s="40" t="s">
        <v>16</v>
      </c>
      <c r="B90" s="27" t="s">
        <v>177</v>
      </c>
      <c r="C90" s="49" t="s">
        <v>26</v>
      </c>
      <c r="D90" s="16"/>
      <c r="E90" s="8"/>
      <c r="F90" s="30"/>
      <c r="S90" s="59"/>
      <c r="U90" s="60"/>
    </row>
    <row r="91" spans="1:21" x14ac:dyDescent="0.25">
      <c r="A91" s="40" t="s">
        <v>17</v>
      </c>
      <c r="B91" s="103" t="s">
        <v>505</v>
      </c>
      <c r="C91" s="244"/>
      <c r="D91" s="245"/>
      <c r="E91" s="245"/>
      <c r="F91" s="246"/>
      <c r="S91" s="59"/>
      <c r="U91" s="60"/>
    </row>
    <row r="92" spans="1:21" x14ac:dyDescent="0.25">
      <c r="A92" s="40" t="s">
        <v>18</v>
      </c>
      <c r="B92" s="69" t="s">
        <v>506</v>
      </c>
      <c r="C92" s="49" t="s">
        <v>25</v>
      </c>
      <c r="D92" s="49"/>
      <c r="E92" s="49"/>
      <c r="F92" s="49"/>
      <c r="S92" s="59"/>
      <c r="U92" s="60"/>
    </row>
    <row r="93" spans="1:21" x14ac:dyDescent="0.25">
      <c r="A93" s="40" t="s">
        <v>507</v>
      </c>
      <c r="B93" s="69" t="s">
        <v>508</v>
      </c>
      <c r="C93" s="49" t="s">
        <v>25</v>
      </c>
      <c r="D93" s="49"/>
      <c r="E93" s="49"/>
      <c r="F93" s="49"/>
      <c r="S93" s="59"/>
      <c r="U93" s="60"/>
    </row>
    <row r="94" spans="1:21" ht="15.75" thickBot="1" x14ac:dyDescent="0.3">
      <c r="A94" s="40" t="s">
        <v>509</v>
      </c>
      <c r="B94" s="69" t="s">
        <v>510</v>
      </c>
      <c r="C94" s="49" t="s">
        <v>28</v>
      </c>
      <c r="D94" s="16"/>
      <c r="E94" s="8"/>
      <c r="F94" s="8"/>
      <c r="S94" s="61"/>
      <c r="T94" s="62"/>
      <c r="U94" s="63"/>
    </row>
    <row r="95" spans="1:21" x14ac:dyDescent="0.25">
      <c r="A95" s="40" t="s">
        <v>19</v>
      </c>
      <c r="B95" s="103" t="s">
        <v>511</v>
      </c>
      <c r="C95" s="244"/>
      <c r="D95" s="245"/>
      <c r="E95" s="245"/>
      <c r="F95" s="246"/>
    </row>
    <row r="96" spans="1:21" x14ac:dyDescent="0.25">
      <c r="A96" s="40" t="s">
        <v>271</v>
      </c>
      <c r="B96" s="69" t="s">
        <v>54</v>
      </c>
      <c r="C96" s="49" t="s">
        <v>25</v>
      </c>
      <c r="D96" s="49"/>
      <c r="E96" s="49"/>
      <c r="F96" s="49"/>
    </row>
    <row r="97" spans="1:10" x14ac:dyDescent="0.25">
      <c r="A97" s="40" t="s">
        <v>512</v>
      </c>
      <c r="B97" s="69" t="s">
        <v>513</v>
      </c>
      <c r="C97" s="49" t="s">
        <v>25</v>
      </c>
      <c r="D97" s="49"/>
      <c r="E97" s="49"/>
      <c r="F97" s="49"/>
    </row>
    <row r="98" spans="1:10" x14ac:dyDescent="0.25">
      <c r="A98" s="40" t="s">
        <v>515</v>
      </c>
      <c r="B98" s="69" t="s">
        <v>514</v>
      </c>
      <c r="C98" s="49" t="s">
        <v>25</v>
      </c>
      <c r="D98" s="49"/>
      <c r="E98" s="49"/>
      <c r="F98" s="49"/>
    </row>
    <row r="99" spans="1:10" x14ac:dyDescent="0.25">
      <c r="A99" s="40" t="s">
        <v>517</v>
      </c>
      <c r="B99" s="69" t="s">
        <v>272</v>
      </c>
      <c r="C99" s="49" t="s">
        <v>25</v>
      </c>
      <c r="D99" s="49"/>
      <c r="E99" s="49"/>
      <c r="F99" s="49"/>
    </row>
    <row r="100" spans="1:10" x14ac:dyDescent="0.25">
      <c r="A100" s="40" t="s">
        <v>518</v>
      </c>
      <c r="B100" s="69" t="s">
        <v>516</v>
      </c>
      <c r="C100" s="2" t="s">
        <v>25</v>
      </c>
      <c r="D100" s="15"/>
      <c r="E100" s="1"/>
      <c r="F100" s="29"/>
    </row>
    <row r="101" spans="1:10" ht="15.75" thickBot="1" x14ac:dyDescent="0.3">
      <c r="A101" s="40" t="s">
        <v>525</v>
      </c>
      <c r="B101" s="103" t="s">
        <v>581</v>
      </c>
      <c r="C101" s="2" t="s">
        <v>25</v>
      </c>
      <c r="D101" s="15"/>
      <c r="E101" s="1"/>
      <c r="F101" s="29"/>
    </row>
    <row r="102" spans="1:10" ht="15.75" thickBot="1" x14ac:dyDescent="0.3">
      <c r="A102" s="41">
        <v>4</v>
      </c>
      <c r="B102" s="251" t="s">
        <v>520</v>
      </c>
      <c r="C102" s="252"/>
      <c r="D102" s="252"/>
      <c r="E102" s="252"/>
      <c r="F102" s="253"/>
    </row>
    <row r="103" spans="1:10" x14ac:dyDescent="0.25">
      <c r="A103" s="40" t="s">
        <v>21</v>
      </c>
      <c r="B103" s="69" t="s">
        <v>521</v>
      </c>
      <c r="C103" s="2" t="s">
        <v>30</v>
      </c>
      <c r="D103" s="15"/>
      <c r="E103" s="1"/>
      <c r="F103" s="29"/>
    </row>
    <row r="104" spans="1:10" x14ac:dyDescent="0.25">
      <c r="A104" s="40" t="s">
        <v>171</v>
      </c>
      <c r="B104" s="69" t="s">
        <v>522</v>
      </c>
      <c r="C104" s="2" t="s">
        <v>36</v>
      </c>
      <c r="D104" s="15"/>
      <c r="E104" s="1"/>
      <c r="F104" s="29"/>
    </row>
    <row r="105" spans="1:10" x14ac:dyDescent="0.25">
      <c r="A105" s="40" t="s">
        <v>174</v>
      </c>
      <c r="B105" s="69" t="s">
        <v>523</v>
      </c>
      <c r="C105" s="244"/>
      <c r="D105" s="245"/>
      <c r="E105" s="245"/>
      <c r="F105" s="288"/>
    </row>
    <row r="106" spans="1:10" x14ac:dyDescent="0.25">
      <c r="A106" s="40" t="s">
        <v>71</v>
      </c>
      <c r="B106" s="69" t="s">
        <v>524</v>
      </c>
      <c r="C106" s="2" t="s">
        <v>30</v>
      </c>
      <c r="D106" s="15"/>
      <c r="E106" s="1"/>
      <c r="F106" s="29"/>
    </row>
    <row r="107" spans="1:10" x14ac:dyDescent="0.25">
      <c r="A107" s="40" t="s">
        <v>77</v>
      </c>
      <c r="B107" s="69" t="s">
        <v>591</v>
      </c>
      <c r="C107" s="2" t="s">
        <v>30</v>
      </c>
      <c r="D107" s="15"/>
      <c r="E107" s="1"/>
      <c r="F107" s="29"/>
    </row>
    <row r="108" spans="1:10" x14ac:dyDescent="0.25">
      <c r="A108" s="40" t="s">
        <v>158</v>
      </c>
      <c r="B108" s="69" t="s">
        <v>592</v>
      </c>
      <c r="C108" s="2" t="s">
        <v>30</v>
      </c>
      <c r="D108" s="15"/>
      <c r="E108" s="1"/>
      <c r="F108" s="29"/>
    </row>
    <row r="109" spans="1:10" x14ac:dyDescent="0.25">
      <c r="A109" s="40" t="s">
        <v>120</v>
      </c>
      <c r="B109" s="103" t="s">
        <v>526</v>
      </c>
      <c r="C109" s="2" t="s">
        <v>36</v>
      </c>
      <c r="D109" s="15"/>
      <c r="E109" s="1"/>
      <c r="F109" s="29"/>
    </row>
    <row r="110" spans="1:10" x14ac:dyDescent="0.25">
      <c r="A110" s="40" t="s">
        <v>121</v>
      </c>
      <c r="B110" s="69" t="s">
        <v>527</v>
      </c>
      <c r="C110" s="2" t="s">
        <v>36</v>
      </c>
      <c r="D110" s="15"/>
      <c r="E110" s="1"/>
      <c r="F110" s="29"/>
    </row>
    <row r="111" spans="1:10" x14ac:dyDescent="0.25">
      <c r="A111" s="40" t="s">
        <v>122</v>
      </c>
      <c r="B111" s="27" t="s">
        <v>528</v>
      </c>
      <c r="C111" s="49" t="s">
        <v>36</v>
      </c>
      <c r="D111" s="16"/>
      <c r="E111" s="8"/>
      <c r="F111" s="30"/>
      <c r="H111" s="9"/>
      <c r="I111" s="9"/>
    </row>
    <row r="112" spans="1:10" x14ac:dyDescent="0.25">
      <c r="A112" s="40" t="s">
        <v>123</v>
      </c>
      <c r="B112" s="27" t="s">
        <v>529</v>
      </c>
      <c r="C112" s="49" t="s">
        <v>36</v>
      </c>
      <c r="D112" s="16"/>
      <c r="E112" s="8"/>
      <c r="F112" s="30"/>
      <c r="I112" s="9"/>
      <c r="J112" s="131"/>
    </row>
    <row r="113" spans="1:7" x14ac:dyDescent="0.25">
      <c r="A113" s="40" t="s">
        <v>161</v>
      </c>
      <c r="B113" s="69" t="s">
        <v>530</v>
      </c>
      <c r="C113" s="244"/>
      <c r="D113" s="245"/>
      <c r="E113" s="245"/>
      <c r="F113" s="246"/>
    </row>
    <row r="114" spans="1:7" x14ac:dyDescent="0.25">
      <c r="A114" s="40" t="s">
        <v>162</v>
      </c>
      <c r="B114" s="27" t="s">
        <v>578</v>
      </c>
      <c r="C114" s="49" t="s">
        <v>25</v>
      </c>
      <c r="D114" s="16"/>
      <c r="E114" s="8"/>
      <c r="F114" s="30"/>
    </row>
    <row r="115" spans="1:7" x14ac:dyDescent="0.25">
      <c r="A115" s="40" t="s">
        <v>163</v>
      </c>
      <c r="B115" s="69" t="s">
        <v>579</v>
      </c>
      <c r="C115" s="49" t="s">
        <v>25</v>
      </c>
      <c r="D115" s="16"/>
      <c r="E115" s="8"/>
      <c r="F115" s="30"/>
    </row>
    <row r="116" spans="1:7" x14ac:dyDescent="0.25">
      <c r="A116" s="40" t="s">
        <v>164</v>
      </c>
      <c r="B116" s="69" t="s">
        <v>580</v>
      </c>
      <c r="C116" s="49" t="s">
        <v>28</v>
      </c>
      <c r="D116" s="16"/>
      <c r="E116" s="8"/>
      <c r="F116" s="30"/>
    </row>
    <row r="117" spans="1:7" x14ac:dyDescent="0.25">
      <c r="A117" s="40" t="s">
        <v>531</v>
      </c>
      <c r="B117" s="69" t="s">
        <v>532</v>
      </c>
      <c r="C117" s="49" t="s">
        <v>88</v>
      </c>
      <c r="D117" s="16"/>
      <c r="E117" s="8"/>
      <c r="F117" s="30"/>
    </row>
    <row r="118" spans="1:7" x14ac:dyDescent="0.25">
      <c r="A118" s="40" t="s">
        <v>533</v>
      </c>
      <c r="B118" s="69" t="s">
        <v>534</v>
      </c>
      <c r="C118" s="244"/>
      <c r="D118" s="245"/>
      <c r="E118" s="245"/>
      <c r="F118" s="246"/>
    </row>
    <row r="119" spans="1:7" x14ac:dyDescent="0.25">
      <c r="A119" s="40" t="s">
        <v>535</v>
      </c>
      <c r="B119" s="26" t="s">
        <v>382</v>
      </c>
      <c r="C119" s="49" t="s">
        <v>28</v>
      </c>
      <c r="D119" s="16"/>
      <c r="E119" s="8"/>
      <c r="F119" s="30"/>
    </row>
    <row r="120" spans="1:7" x14ac:dyDescent="0.25">
      <c r="A120" s="40" t="s">
        <v>536</v>
      </c>
      <c r="B120" s="26" t="s">
        <v>33</v>
      </c>
      <c r="C120" s="49" t="s">
        <v>25</v>
      </c>
      <c r="D120" s="16"/>
      <c r="E120" s="8"/>
      <c r="F120" s="30"/>
    </row>
    <row r="121" spans="1:7" x14ac:dyDescent="0.25">
      <c r="A121" s="40" t="s">
        <v>537</v>
      </c>
      <c r="B121" s="26" t="s">
        <v>34</v>
      </c>
      <c r="C121" s="49" t="s">
        <v>25</v>
      </c>
      <c r="D121" s="16"/>
      <c r="E121" s="8"/>
      <c r="F121" s="30"/>
    </row>
    <row r="122" spans="1:7" x14ac:dyDescent="0.25">
      <c r="A122" s="40" t="s">
        <v>538</v>
      </c>
      <c r="B122" s="26" t="s">
        <v>35</v>
      </c>
      <c r="C122" s="49" t="s">
        <v>25</v>
      </c>
      <c r="D122" s="16"/>
      <c r="E122" s="8"/>
      <c r="F122" s="30"/>
      <c r="G122" s="9"/>
    </row>
    <row r="123" spans="1:7" x14ac:dyDescent="0.25">
      <c r="A123" s="40" t="s">
        <v>539</v>
      </c>
      <c r="B123" s="26" t="s">
        <v>587</v>
      </c>
      <c r="C123" s="49" t="s">
        <v>30</v>
      </c>
      <c r="D123" s="16"/>
      <c r="E123" s="8"/>
      <c r="F123" s="30"/>
    </row>
    <row r="124" spans="1:7" x14ac:dyDescent="0.25">
      <c r="A124" s="40" t="s">
        <v>540</v>
      </c>
      <c r="B124" s="27" t="s">
        <v>541</v>
      </c>
      <c r="C124" s="244"/>
      <c r="D124" s="245"/>
      <c r="E124" s="245"/>
      <c r="F124" s="246"/>
    </row>
    <row r="125" spans="1:7" x14ac:dyDescent="0.25">
      <c r="A125" s="40" t="s">
        <v>542</v>
      </c>
      <c r="B125" s="99" t="s">
        <v>543</v>
      </c>
      <c r="C125" s="49" t="s">
        <v>26</v>
      </c>
      <c r="D125" s="16"/>
      <c r="E125" s="8"/>
      <c r="F125" s="30"/>
    </row>
    <row r="126" spans="1:7" x14ac:dyDescent="0.25">
      <c r="A126" s="40" t="s">
        <v>544</v>
      </c>
      <c r="B126" s="99" t="s">
        <v>545</v>
      </c>
      <c r="C126" s="49" t="s">
        <v>26</v>
      </c>
      <c r="D126" s="16"/>
      <c r="E126" s="8"/>
      <c r="F126" s="30"/>
    </row>
    <row r="127" spans="1:7" x14ac:dyDescent="0.25">
      <c r="A127" s="40" t="s">
        <v>546</v>
      </c>
      <c r="B127" s="27" t="s">
        <v>547</v>
      </c>
      <c r="C127" s="244"/>
      <c r="D127" s="245"/>
      <c r="E127" s="245"/>
      <c r="F127" s="246"/>
    </row>
    <row r="128" spans="1:7" x14ac:dyDescent="0.25">
      <c r="A128" s="40" t="s">
        <v>548</v>
      </c>
      <c r="B128" s="99" t="s">
        <v>549</v>
      </c>
      <c r="C128" s="49" t="s">
        <v>26</v>
      </c>
      <c r="D128" s="16"/>
      <c r="E128" s="8"/>
      <c r="F128" s="30"/>
    </row>
    <row r="129" spans="1:9" x14ac:dyDescent="0.25">
      <c r="A129" s="40" t="s">
        <v>550</v>
      </c>
      <c r="B129" s="99" t="s">
        <v>551</v>
      </c>
      <c r="C129" s="49" t="s">
        <v>26</v>
      </c>
      <c r="D129" s="16"/>
      <c r="E129" s="8"/>
      <c r="F129" s="30"/>
    </row>
    <row r="130" spans="1:9" x14ac:dyDescent="0.25">
      <c r="A130" s="40" t="s">
        <v>552</v>
      </c>
      <c r="B130" s="99" t="s">
        <v>553</v>
      </c>
      <c r="C130" s="49" t="s">
        <v>25</v>
      </c>
      <c r="D130" s="16"/>
      <c r="E130" s="8"/>
      <c r="F130" s="30"/>
    </row>
    <row r="131" spans="1:9" ht="15.75" thickBot="1" x14ac:dyDescent="0.3">
      <c r="A131" s="40" t="s">
        <v>554</v>
      </c>
      <c r="B131" s="99" t="s">
        <v>555</v>
      </c>
      <c r="C131" s="49" t="s">
        <v>25</v>
      </c>
      <c r="D131" s="16"/>
      <c r="E131" s="8"/>
      <c r="F131" s="30"/>
      <c r="G131" s="9"/>
    </row>
    <row r="132" spans="1:9" ht="15.75" thickBot="1" x14ac:dyDescent="0.3">
      <c r="A132" s="41">
        <v>5</v>
      </c>
      <c r="B132" s="251" t="s">
        <v>79</v>
      </c>
      <c r="C132" s="252"/>
      <c r="D132" s="252"/>
      <c r="E132" s="252"/>
      <c r="F132" s="253"/>
    </row>
    <row r="133" spans="1:9" x14ac:dyDescent="0.25">
      <c r="A133" s="214" t="s">
        <v>165</v>
      </c>
      <c r="B133" s="101" t="s">
        <v>559</v>
      </c>
      <c r="C133" s="49" t="s">
        <v>88</v>
      </c>
      <c r="D133" s="16"/>
      <c r="E133" s="8"/>
      <c r="F133" s="30"/>
    </row>
    <row r="134" spans="1:9" x14ac:dyDescent="0.25">
      <c r="A134" s="114" t="s">
        <v>556</v>
      </c>
      <c r="B134" s="101" t="s">
        <v>560</v>
      </c>
      <c r="C134" s="49" t="s">
        <v>88</v>
      </c>
      <c r="D134" s="16"/>
      <c r="E134" s="8"/>
      <c r="F134" s="30"/>
    </row>
    <row r="135" spans="1:9" x14ac:dyDescent="0.25">
      <c r="A135" s="114" t="s">
        <v>557</v>
      </c>
      <c r="B135" s="101" t="s">
        <v>72</v>
      </c>
      <c r="C135" s="49" t="s">
        <v>88</v>
      </c>
      <c r="D135" s="16"/>
      <c r="E135" s="8"/>
      <c r="F135" s="30"/>
    </row>
    <row r="136" spans="1:9" ht="15.75" thickBot="1" x14ac:dyDescent="0.3">
      <c r="A136" s="215" t="s">
        <v>558</v>
      </c>
      <c r="B136" s="101" t="s">
        <v>62</v>
      </c>
      <c r="C136" s="49" t="s">
        <v>88</v>
      </c>
      <c r="D136" s="16"/>
      <c r="E136" s="8"/>
      <c r="F136" s="30"/>
    </row>
    <row r="137" spans="1:9" ht="15.75" thickBot="1" x14ac:dyDescent="0.3">
      <c r="A137" s="41">
        <v>6</v>
      </c>
      <c r="B137" s="251" t="s">
        <v>59</v>
      </c>
      <c r="C137" s="252"/>
      <c r="D137" s="252"/>
      <c r="E137" s="252"/>
      <c r="F137" s="253"/>
      <c r="H137" s="132"/>
      <c r="I137" s="9"/>
    </row>
    <row r="138" spans="1:9" ht="15.75" thickBot="1" x14ac:dyDescent="0.3">
      <c r="A138" s="43" t="s">
        <v>561</v>
      </c>
      <c r="B138" s="71" t="s">
        <v>562</v>
      </c>
      <c r="C138" s="17" t="s">
        <v>88</v>
      </c>
      <c r="D138" s="18"/>
      <c r="E138" s="19"/>
      <c r="F138" s="31"/>
    </row>
    <row r="139" spans="1:9" ht="15.75" thickBot="1" x14ac:dyDescent="0.3">
      <c r="A139" s="39"/>
      <c r="B139" s="50"/>
      <c r="C139" s="6"/>
      <c r="D139" s="51"/>
      <c r="E139" s="7"/>
      <c r="F139" s="7"/>
    </row>
    <row r="140" spans="1:9" x14ac:dyDescent="0.25">
      <c r="C140" s="284" t="s">
        <v>100</v>
      </c>
      <c r="D140" s="285"/>
      <c r="E140" s="36" t="s">
        <v>102</v>
      </c>
      <c r="F140" s="118"/>
    </row>
    <row r="141" spans="1:9" x14ac:dyDescent="0.25">
      <c r="C141" s="286" t="s">
        <v>103</v>
      </c>
      <c r="D141" s="287"/>
      <c r="E141" s="35">
        <v>0.2</v>
      </c>
      <c r="F141" s="119"/>
    </row>
    <row r="142" spans="1:9" ht="15.75" thickBot="1" x14ac:dyDescent="0.3">
      <c r="C142" s="272" t="s">
        <v>104</v>
      </c>
      <c r="D142" s="273"/>
      <c r="E142" s="37">
        <v>0.1</v>
      </c>
      <c r="F142" s="119"/>
    </row>
    <row r="143" spans="1:9" ht="15.75" thickBot="1" x14ac:dyDescent="0.3">
      <c r="C143" s="274" t="s">
        <v>101</v>
      </c>
      <c r="D143" s="275"/>
      <c r="E143" s="110" t="s">
        <v>102</v>
      </c>
      <c r="F143" s="120"/>
    </row>
    <row r="144" spans="1:9" ht="15.75" thickBot="1" x14ac:dyDescent="0.3">
      <c r="C144" s="260" t="s">
        <v>22</v>
      </c>
      <c r="D144" s="276"/>
      <c r="E144" s="38">
        <v>0.19</v>
      </c>
      <c r="F144" s="121"/>
    </row>
    <row r="145" spans="1:10" ht="16.5" thickBot="1" x14ac:dyDescent="0.3">
      <c r="C145" s="111" t="s">
        <v>390</v>
      </c>
      <c r="D145" s="112"/>
      <c r="E145" s="113" t="s">
        <v>102</v>
      </c>
      <c r="F145" s="122"/>
    </row>
    <row r="146" spans="1:10" ht="15.75" thickBot="1" x14ac:dyDescent="0.3">
      <c r="B146" s="216" t="s">
        <v>582</v>
      </c>
      <c r="C146" s="260" t="s">
        <v>391</v>
      </c>
      <c r="D146" s="276"/>
      <c r="E146" s="38" t="s">
        <v>102</v>
      </c>
      <c r="F146" s="121"/>
    </row>
    <row r="147" spans="1:10" ht="16.5" thickBot="1" x14ac:dyDescent="0.3">
      <c r="A147" s="39"/>
      <c r="B147" s="5"/>
      <c r="C147" s="269" t="s">
        <v>460</v>
      </c>
      <c r="D147" s="270"/>
      <c r="E147" s="271"/>
      <c r="F147" s="122"/>
      <c r="I147" s="7"/>
      <c r="J147" s="9"/>
    </row>
    <row r="148" spans="1:10" ht="15.75" thickBot="1" x14ac:dyDescent="0.3">
      <c r="A148" s="39"/>
      <c r="B148" s="5"/>
      <c r="C148" s="6"/>
      <c r="D148" s="12"/>
      <c r="E148" s="7"/>
      <c r="F148" s="7"/>
      <c r="I148" s="7"/>
      <c r="J148" s="9"/>
    </row>
    <row r="149" spans="1:10" ht="15.75" thickBot="1" x14ac:dyDescent="0.3">
      <c r="A149" s="67" t="s">
        <v>356</v>
      </c>
      <c r="B149" s="254" t="s">
        <v>417</v>
      </c>
      <c r="C149" s="255"/>
      <c r="D149" s="255"/>
      <c r="E149" s="255"/>
      <c r="F149" s="256"/>
      <c r="I149" s="7"/>
      <c r="J149" s="9"/>
    </row>
    <row r="150" spans="1:10" ht="15.75" thickBot="1" x14ac:dyDescent="0.3">
      <c r="A150" s="81" t="s">
        <v>448</v>
      </c>
      <c r="B150" s="251" t="s">
        <v>417</v>
      </c>
      <c r="C150" s="252"/>
      <c r="D150" s="252"/>
      <c r="E150" s="252"/>
      <c r="F150" s="253"/>
      <c r="I150" s="7"/>
      <c r="J150" s="9"/>
    </row>
    <row r="151" spans="1:10" x14ac:dyDescent="0.25">
      <c r="A151" s="42" t="s">
        <v>357</v>
      </c>
      <c r="B151" s="28" t="s">
        <v>563</v>
      </c>
      <c r="C151" s="172" t="s">
        <v>26</v>
      </c>
      <c r="D151" s="82"/>
      <c r="E151" s="83"/>
      <c r="F151" s="84"/>
      <c r="I151" s="7"/>
      <c r="J151" s="9"/>
    </row>
    <row r="152" spans="1:10" x14ac:dyDescent="0.25">
      <c r="A152" s="40" t="s">
        <v>358</v>
      </c>
      <c r="B152" s="102" t="s">
        <v>564</v>
      </c>
      <c r="C152" s="49" t="s">
        <v>26</v>
      </c>
      <c r="D152" s="16"/>
      <c r="E152" s="8"/>
      <c r="F152" s="30"/>
      <c r="J152" s="9"/>
    </row>
    <row r="153" spans="1:10" ht="15.75" thickBot="1" x14ac:dyDescent="0.3">
      <c r="A153" s="44" t="s">
        <v>359</v>
      </c>
      <c r="B153" s="117" t="s">
        <v>565</v>
      </c>
      <c r="C153" s="24" t="s">
        <v>26</v>
      </c>
      <c r="D153" s="25"/>
      <c r="E153" s="23"/>
      <c r="F153" s="33"/>
      <c r="I153" s="9"/>
    </row>
    <row r="154" spans="1:10" ht="15.75" thickBot="1" x14ac:dyDescent="0.3">
      <c r="A154" s="39"/>
      <c r="B154" s="50"/>
      <c r="C154" s="6"/>
      <c r="D154" s="51"/>
      <c r="E154" s="7"/>
      <c r="F154" s="7"/>
      <c r="I154" s="9"/>
    </row>
    <row r="155" spans="1:10" ht="16.5" thickBot="1" x14ac:dyDescent="0.3">
      <c r="A155" s="39"/>
      <c r="B155" s="50"/>
      <c r="C155" s="257" t="s">
        <v>360</v>
      </c>
      <c r="D155" s="258"/>
      <c r="E155" s="259"/>
      <c r="F155" s="123"/>
      <c r="I155" s="9"/>
    </row>
    <row r="156" spans="1:10" ht="15.75" thickBot="1" x14ac:dyDescent="0.3">
      <c r="A156" s="39"/>
      <c r="B156" s="50"/>
      <c r="C156" s="260" t="s">
        <v>22</v>
      </c>
      <c r="D156" s="261"/>
      <c r="E156" s="262"/>
      <c r="F156" s="124"/>
      <c r="J156" s="9"/>
    </row>
    <row r="157" spans="1:10" ht="19.5" thickBot="1" x14ac:dyDescent="0.35">
      <c r="A157" s="39"/>
      <c r="B157" s="50"/>
      <c r="C157" s="263" t="s">
        <v>459</v>
      </c>
      <c r="D157" s="264"/>
      <c r="E157" s="265"/>
      <c r="F157" s="125"/>
      <c r="I157" s="132"/>
      <c r="J157" s="9"/>
    </row>
    <row r="158" spans="1:10" ht="15.75" thickBot="1" x14ac:dyDescent="0.3">
      <c r="A158" s="39"/>
      <c r="B158" s="50"/>
      <c r="C158" s="6"/>
      <c r="D158" s="51"/>
      <c r="E158" s="7"/>
      <c r="F158" s="7"/>
      <c r="J158" s="9"/>
    </row>
    <row r="159" spans="1:10" ht="15.75" thickBot="1" x14ac:dyDescent="0.3">
      <c r="A159" s="67" t="s">
        <v>361</v>
      </c>
      <c r="B159" s="254" t="s">
        <v>447</v>
      </c>
      <c r="C159" s="255"/>
      <c r="D159" s="255"/>
      <c r="E159" s="255"/>
      <c r="F159" s="256"/>
    </row>
    <row r="160" spans="1:10" ht="15.75" thickBot="1" x14ac:dyDescent="0.3">
      <c r="A160" s="41" t="s">
        <v>449</v>
      </c>
      <c r="B160" s="251" t="s">
        <v>447</v>
      </c>
      <c r="C160" s="252"/>
      <c r="D160" s="252"/>
      <c r="E160" s="252"/>
      <c r="F160" s="253"/>
    </row>
    <row r="161" spans="1:9" x14ac:dyDescent="0.25">
      <c r="A161" s="48" t="s">
        <v>363</v>
      </c>
      <c r="B161" s="101" t="s">
        <v>568</v>
      </c>
      <c r="C161" s="20" t="s">
        <v>26</v>
      </c>
      <c r="D161" s="21"/>
      <c r="E161" s="22"/>
      <c r="F161" s="32"/>
      <c r="H161" s="132"/>
    </row>
    <row r="162" spans="1:9" x14ac:dyDescent="0.25">
      <c r="A162" s="40" t="s">
        <v>450</v>
      </c>
      <c r="B162" s="102" t="s">
        <v>566</v>
      </c>
      <c r="C162" s="49" t="s">
        <v>26</v>
      </c>
      <c r="D162" s="16"/>
      <c r="E162" s="8"/>
      <c r="F162" s="30"/>
    </row>
    <row r="163" spans="1:9" ht="15.75" thickBot="1" x14ac:dyDescent="0.3">
      <c r="A163" s="44" t="s">
        <v>451</v>
      </c>
      <c r="B163" s="117" t="s">
        <v>567</v>
      </c>
      <c r="C163" s="24" t="s">
        <v>26</v>
      </c>
      <c r="D163" s="25"/>
      <c r="E163" s="23"/>
      <c r="F163" s="33"/>
    </row>
    <row r="164" spans="1:9" ht="15.75" thickBot="1" x14ac:dyDescent="0.3">
      <c r="A164" s="39"/>
      <c r="B164" s="5"/>
      <c r="C164" s="6"/>
      <c r="D164" s="12"/>
      <c r="E164" s="7"/>
      <c r="F164" s="7"/>
    </row>
    <row r="165" spans="1:9" ht="16.5" thickBot="1" x14ac:dyDescent="0.3">
      <c r="A165" s="39"/>
      <c r="B165" s="5"/>
      <c r="C165" s="257" t="s">
        <v>360</v>
      </c>
      <c r="D165" s="258"/>
      <c r="E165" s="259"/>
      <c r="F165" s="123"/>
    </row>
    <row r="166" spans="1:9" ht="15.75" thickBot="1" x14ac:dyDescent="0.3">
      <c r="A166" s="39"/>
      <c r="B166" s="5"/>
      <c r="C166" s="260" t="s">
        <v>22</v>
      </c>
      <c r="D166" s="261"/>
      <c r="E166" s="262"/>
      <c r="F166" s="124"/>
    </row>
    <row r="167" spans="1:9" ht="19.5" thickBot="1" x14ac:dyDescent="0.35">
      <c r="A167" s="39"/>
      <c r="B167" s="5"/>
      <c r="C167" s="263" t="s">
        <v>461</v>
      </c>
      <c r="D167" s="264"/>
      <c r="E167" s="265"/>
      <c r="F167" s="125"/>
    </row>
    <row r="168" spans="1:9" ht="15.75" thickBot="1" x14ac:dyDescent="0.3">
      <c r="A168" s="39"/>
      <c r="B168" s="5"/>
      <c r="C168" s="6"/>
      <c r="D168" s="12"/>
      <c r="E168" s="7"/>
      <c r="F168" s="7"/>
    </row>
    <row r="169" spans="1:9" ht="15.75" thickBot="1" x14ac:dyDescent="0.3">
      <c r="A169" s="67" t="s">
        <v>463</v>
      </c>
      <c r="B169" s="254" t="s">
        <v>362</v>
      </c>
      <c r="C169" s="255"/>
      <c r="D169" s="255"/>
      <c r="E169" s="255"/>
      <c r="F169" s="256"/>
      <c r="I169" s="132"/>
    </row>
    <row r="170" spans="1:9" ht="15.75" thickBot="1" x14ac:dyDescent="0.3">
      <c r="A170" s="81">
        <v>9</v>
      </c>
      <c r="B170" s="251" t="s">
        <v>362</v>
      </c>
      <c r="C170" s="252"/>
      <c r="D170" s="252"/>
      <c r="E170" s="252"/>
      <c r="F170" s="253"/>
      <c r="I170" s="132"/>
    </row>
    <row r="171" spans="1:9" ht="15.75" thickBot="1" x14ac:dyDescent="0.3">
      <c r="A171" s="86" t="s">
        <v>452</v>
      </c>
      <c r="B171" s="87" t="s">
        <v>364</v>
      </c>
      <c r="C171" s="88" t="s">
        <v>365</v>
      </c>
      <c r="D171" s="89"/>
      <c r="E171" s="90"/>
      <c r="F171" s="91"/>
    </row>
    <row r="172" spans="1:9" ht="15.75" thickBot="1" x14ac:dyDescent="0.3">
      <c r="A172" s="39"/>
      <c r="B172" s="5"/>
      <c r="C172" s="6"/>
      <c r="D172" s="12"/>
      <c r="E172" s="7"/>
      <c r="F172" s="7"/>
    </row>
    <row r="173" spans="1:9" ht="19.5" thickBot="1" x14ac:dyDescent="0.35">
      <c r="A173" s="39"/>
      <c r="B173" s="5"/>
      <c r="C173" s="263" t="s">
        <v>462</v>
      </c>
      <c r="D173" s="264"/>
      <c r="E173" s="265"/>
      <c r="F173" s="85"/>
    </row>
    <row r="174" spans="1:9" ht="15.75" thickBot="1" x14ac:dyDescent="0.3">
      <c r="A174" s="39"/>
      <c r="B174" s="5"/>
      <c r="C174" s="6"/>
      <c r="D174" s="12"/>
      <c r="E174" s="7"/>
      <c r="F174" s="7"/>
    </row>
    <row r="175" spans="1:9" ht="15.75" thickBot="1" x14ac:dyDescent="0.3">
      <c r="A175" s="92"/>
      <c r="B175" s="277" t="s">
        <v>366</v>
      </c>
      <c r="C175" s="255"/>
      <c r="D175" s="255"/>
      <c r="E175" s="255"/>
      <c r="F175" s="256"/>
    </row>
    <row r="176" spans="1:9" x14ac:dyDescent="0.25">
      <c r="A176" s="93" t="s">
        <v>367</v>
      </c>
      <c r="B176" s="278" t="s">
        <v>244</v>
      </c>
      <c r="C176" s="279"/>
      <c r="D176" s="279"/>
      <c r="E176" s="280"/>
      <c r="F176" s="126"/>
    </row>
    <row r="177" spans="1:7" ht="17.25" customHeight="1" x14ac:dyDescent="0.25">
      <c r="A177" s="94" t="s">
        <v>368</v>
      </c>
      <c r="B177" s="266" t="s">
        <v>417</v>
      </c>
      <c r="C177" s="267"/>
      <c r="D177" s="267"/>
      <c r="E177" s="268"/>
      <c r="F177" s="127"/>
    </row>
    <row r="178" spans="1:7" x14ac:dyDescent="0.25">
      <c r="A178" s="94" t="s">
        <v>369</v>
      </c>
      <c r="B178" s="266" t="s">
        <v>447</v>
      </c>
      <c r="C178" s="267"/>
      <c r="D178" s="267"/>
      <c r="E178" s="268"/>
      <c r="F178" s="127"/>
    </row>
    <row r="179" spans="1:7" ht="15.75" thickBot="1" x14ac:dyDescent="0.3">
      <c r="A179" s="95" t="s">
        <v>458</v>
      </c>
      <c r="B179" s="281" t="s">
        <v>362</v>
      </c>
      <c r="C179" s="282"/>
      <c r="D179" s="282"/>
      <c r="E179" s="283"/>
      <c r="F179" s="128"/>
      <c r="G179" s="109"/>
    </row>
    <row r="180" spans="1:7" ht="15.75" thickBot="1" x14ac:dyDescent="0.3">
      <c r="A180" s="39"/>
      <c r="B180" s="5"/>
      <c r="C180" s="6"/>
      <c r="D180" s="12"/>
      <c r="E180" s="7"/>
      <c r="F180" s="129"/>
    </row>
    <row r="181" spans="1:7" ht="19.5" thickBot="1" x14ac:dyDescent="0.35">
      <c r="A181" s="39"/>
      <c r="B181" s="5"/>
      <c r="C181" s="263" t="s">
        <v>464</v>
      </c>
      <c r="D181" s="264"/>
      <c r="E181" s="265"/>
      <c r="F181" s="130"/>
    </row>
    <row r="182" spans="1:7" x14ac:dyDescent="0.25">
      <c r="A182" s="45"/>
      <c r="B182" s="3"/>
      <c r="C182" s="3"/>
      <c r="D182" s="13"/>
    </row>
    <row r="183" spans="1:7" x14ac:dyDescent="0.25">
      <c r="A183" s="45"/>
      <c r="B183" s="3"/>
      <c r="C183" s="3"/>
      <c r="D183" s="13"/>
    </row>
    <row r="184" spans="1:7" x14ac:dyDescent="0.25">
      <c r="A184" s="45"/>
      <c r="B184" s="3"/>
      <c r="C184" s="3"/>
      <c r="D184" s="13"/>
    </row>
    <row r="185" spans="1:7" x14ac:dyDescent="0.25">
      <c r="A185" s="45"/>
      <c r="B185" s="3"/>
      <c r="C185" s="3"/>
      <c r="D185" s="14"/>
    </row>
    <row r="186" spans="1:7" x14ac:dyDescent="0.25">
      <c r="A186" s="45"/>
      <c r="B186" s="4"/>
      <c r="C186" s="3"/>
      <c r="D186" s="14"/>
    </row>
    <row r="187" spans="1:7" x14ac:dyDescent="0.25">
      <c r="A187" s="45"/>
      <c r="B187" s="4"/>
      <c r="C187" s="3"/>
      <c r="D187" s="14"/>
    </row>
    <row r="188" spans="1:7" x14ac:dyDescent="0.25">
      <c r="B188" s="4"/>
      <c r="C188" s="3"/>
      <c r="D188" s="14"/>
    </row>
    <row r="189" spans="1:7" x14ac:dyDescent="0.25">
      <c r="A189" s="45"/>
      <c r="B189" s="4"/>
      <c r="C189" s="3"/>
      <c r="D189" s="14"/>
    </row>
    <row r="198" spans="1:1" x14ac:dyDescent="0.25">
      <c r="A198" s="54"/>
    </row>
  </sheetData>
  <dataConsolidate/>
  <mergeCells count="75">
    <mergeCell ref="C140:D140"/>
    <mergeCell ref="C141:D141"/>
    <mergeCell ref="C146:D146"/>
    <mergeCell ref="C58:F58"/>
    <mergeCell ref="C66:F66"/>
    <mergeCell ref="C82:F82"/>
    <mergeCell ref="C113:F113"/>
    <mergeCell ref="B102:F102"/>
    <mergeCell ref="C105:F105"/>
    <mergeCell ref="B70:F70"/>
    <mergeCell ref="C181:E181"/>
    <mergeCell ref="B169:F169"/>
    <mergeCell ref="B170:F170"/>
    <mergeCell ref="C173:E173"/>
    <mergeCell ref="B175:F175"/>
    <mergeCell ref="B176:E176"/>
    <mergeCell ref="B179:E179"/>
    <mergeCell ref="C24:F24"/>
    <mergeCell ref="B35:F35"/>
    <mergeCell ref="C29:F29"/>
    <mergeCell ref="C30:F30"/>
    <mergeCell ref="C25:F25"/>
    <mergeCell ref="C26:F26"/>
    <mergeCell ref="C27:F27"/>
    <mergeCell ref="C28:F28"/>
    <mergeCell ref="C23:F23"/>
    <mergeCell ref="C22:F22"/>
    <mergeCell ref="C18:F18"/>
    <mergeCell ref="B20:F20"/>
    <mergeCell ref="C21:F21"/>
    <mergeCell ref="C19:F19"/>
    <mergeCell ref="C15:F15"/>
    <mergeCell ref="C16:F16"/>
    <mergeCell ref="C17:F17"/>
    <mergeCell ref="B7:F7"/>
    <mergeCell ref="B8:F8"/>
    <mergeCell ref="B10:F10"/>
    <mergeCell ref="B11:F11"/>
    <mergeCell ref="B13:F13"/>
    <mergeCell ref="B9:F9"/>
    <mergeCell ref="B14:F14"/>
    <mergeCell ref="A1:F1"/>
    <mergeCell ref="A2:F2"/>
    <mergeCell ref="B3:F3"/>
    <mergeCell ref="B5:F5"/>
    <mergeCell ref="B6:F6"/>
    <mergeCell ref="B4:F4"/>
    <mergeCell ref="C147:E147"/>
    <mergeCell ref="C41:F41"/>
    <mergeCell ref="B132:F132"/>
    <mergeCell ref="C91:F91"/>
    <mergeCell ref="C48:F48"/>
    <mergeCell ref="C71:F71"/>
    <mergeCell ref="C79:F79"/>
    <mergeCell ref="C52:F52"/>
    <mergeCell ref="C95:F95"/>
    <mergeCell ref="B137:F137"/>
    <mergeCell ref="C118:F118"/>
    <mergeCell ref="C124:F124"/>
    <mergeCell ref="C127:F127"/>
    <mergeCell ref="C142:D142"/>
    <mergeCell ref="C143:D143"/>
    <mergeCell ref="C144:D144"/>
    <mergeCell ref="B159:F159"/>
    <mergeCell ref="B178:E178"/>
    <mergeCell ref="B177:E177"/>
    <mergeCell ref="C167:E167"/>
    <mergeCell ref="C166:E166"/>
    <mergeCell ref="C165:E165"/>
    <mergeCell ref="B160:F160"/>
    <mergeCell ref="B150:F150"/>
    <mergeCell ref="B149:F149"/>
    <mergeCell ref="C155:E155"/>
    <mergeCell ref="C156:E156"/>
    <mergeCell ref="C157:E157"/>
  </mergeCells>
  <phoneticPr fontId="11" type="noConversion"/>
  <printOptions horizontalCentered="1"/>
  <pageMargins left="0.39370078740157483" right="0.39370078740157483" top="0.39370078740157483" bottom="0.39370078740157483" header="0.31496062992125984" footer="0.31496062992125984"/>
  <pageSetup paperSize="14" scale="69" fitToHeight="3" orientation="portrait" copies="2" r:id="rId1"/>
  <rowBreaks count="2" manualBreakCount="2">
    <brk id="69" max="5" man="1"/>
    <brk id="136" max="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6:W227"/>
  <sheetViews>
    <sheetView topLeftCell="A197" workbookViewId="0">
      <selection activeCell="E225" sqref="E225"/>
    </sheetView>
  </sheetViews>
  <sheetFormatPr baseColWidth="10" defaultRowHeight="15" x14ac:dyDescent="0.25"/>
  <cols>
    <col min="1" max="2" width="13" bestFit="1" customWidth="1"/>
  </cols>
  <sheetData>
    <row r="6" spans="2:23" x14ac:dyDescent="0.25">
      <c r="B6" s="10"/>
      <c r="C6" s="10"/>
      <c r="D6" s="10"/>
    </row>
    <row r="8" spans="2:23" x14ac:dyDescent="0.25">
      <c r="B8" s="9"/>
    </row>
    <row r="9" spans="2:23" x14ac:dyDescent="0.25">
      <c r="B9" s="9"/>
    </row>
    <row r="10" spans="2:23" x14ac:dyDescent="0.25">
      <c r="B10" s="9"/>
    </row>
    <row r="11" spans="2:23" x14ac:dyDescent="0.25">
      <c r="B11" s="9"/>
      <c r="P11" t="s">
        <v>196</v>
      </c>
      <c r="Q11" t="s">
        <v>195</v>
      </c>
      <c r="T11" t="s">
        <v>222</v>
      </c>
      <c r="U11" t="s">
        <v>223</v>
      </c>
      <c r="W11" t="s">
        <v>228</v>
      </c>
    </row>
    <row r="12" spans="2:23" ht="15.75" thickBot="1" x14ac:dyDescent="0.3">
      <c r="B12" s="9"/>
      <c r="C12" t="s">
        <v>187</v>
      </c>
      <c r="F12" t="s">
        <v>189</v>
      </c>
      <c r="H12" t="s">
        <v>190</v>
      </c>
      <c r="J12" t="s">
        <v>191</v>
      </c>
      <c r="L12" t="s">
        <v>192</v>
      </c>
      <c r="N12" t="s">
        <v>193</v>
      </c>
      <c r="P12" t="s">
        <v>197</v>
      </c>
      <c r="Q12" t="s">
        <v>194</v>
      </c>
      <c r="T12">
        <v>9</v>
      </c>
      <c r="U12">
        <v>8.8000000000000007</v>
      </c>
      <c r="W12">
        <v>1</v>
      </c>
    </row>
    <row r="13" spans="2:23" x14ac:dyDescent="0.25">
      <c r="B13" s="9"/>
      <c r="C13">
        <v>3.85</v>
      </c>
      <c r="F13">
        <v>7</v>
      </c>
      <c r="H13">
        <v>1.72</v>
      </c>
      <c r="J13">
        <v>122.69</v>
      </c>
      <c r="L13">
        <v>37</v>
      </c>
      <c r="N13">
        <v>5.55</v>
      </c>
      <c r="P13" s="56">
        <v>30.1</v>
      </c>
      <c r="Q13" s="57">
        <v>0.13</v>
      </c>
      <c r="R13" s="58"/>
      <c r="T13">
        <v>9</v>
      </c>
      <c r="U13">
        <v>8.8000000000000007</v>
      </c>
      <c r="W13">
        <v>1</v>
      </c>
    </row>
    <row r="14" spans="2:23" x14ac:dyDescent="0.25">
      <c r="B14" s="9"/>
      <c r="C14">
        <v>0.51</v>
      </c>
      <c r="F14">
        <v>0.52</v>
      </c>
      <c r="H14">
        <v>0.16</v>
      </c>
      <c r="J14">
        <v>96.8</v>
      </c>
      <c r="L14">
        <v>8.3000000000000007</v>
      </c>
      <c r="N14">
        <v>8.0399999999999991</v>
      </c>
      <c r="P14" s="59">
        <v>30.1</v>
      </c>
      <c r="Q14">
        <v>0.13</v>
      </c>
      <c r="R14" s="60" t="s">
        <v>198</v>
      </c>
      <c r="T14">
        <v>9</v>
      </c>
      <c r="U14">
        <v>8.8000000000000007</v>
      </c>
      <c r="W14">
        <v>0.6</v>
      </c>
    </row>
    <row r="15" spans="2:23" ht="15.75" thickBot="1" x14ac:dyDescent="0.3">
      <c r="B15" s="9"/>
      <c r="C15">
        <v>0.56000000000000005</v>
      </c>
      <c r="F15">
        <v>0.4</v>
      </c>
      <c r="H15">
        <v>0.12</v>
      </c>
      <c r="J15">
        <v>337.9</v>
      </c>
      <c r="L15">
        <v>10.7</v>
      </c>
      <c r="N15">
        <v>2.5499999999999998</v>
      </c>
      <c r="P15" s="61">
        <v>11.8</v>
      </c>
      <c r="Q15" s="62">
        <v>8.3000000000000004E-2</v>
      </c>
      <c r="R15" s="63"/>
      <c r="T15">
        <v>9</v>
      </c>
      <c r="U15">
        <v>5</v>
      </c>
      <c r="W15">
        <v>0.6</v>
      </c>
    </row>
    <row r="16" spans="2:23" x14ac:dyDescent="0.25">
      <c r="B16" s="9"/>
      <c r="C16">
        <v>0.2</v>
      </c>
      <c r="F16">
        <v>0.4</v>
      </c>
      <c r="H16">
        <v>0.03</v>
      </c>
      <c r="J16" s="55">
        <f>SUM(J13:J15)</f>
        <v>557.39</v>
      </c>
      <c r="L16">
        <v>4.2</v>
      </c>
      <c r="N16">
        <v>7.45</v>
      </c>
      <c r="P16" s="56">
        <v>20.399999999999999</v>
      </c>
      <c r="Q16" s="57">
        <v>8.1000000000000003E-2</v>
      </c>
      <c r="R16" s="58"/>
      <c r="T16">
        <v>9</v>
      </c>
      <c r="U16">
        <v>40</v>
      </c>
      <c r="W16">
        <v>2.5499999999999998</v>
      </c>
    </row>
    <row r="17" spans="2:23" x14ac:dyDescent="0.25">
      <c r="B17" s="9"/>
      <c r="C17">
        <v>0.28999999999999998</v>
      </c>
      <c r="F17">
        <v>0.57999999999999996</v>
      </c>
      <c r="H17">
        <v>0.1</v>
      </c>
      <c r="L17">
        <v>4.2</v>
      </c>
      <c r="N17">
        <v>1.59</v>
      </c>
      <c r="P17" s="59">
        <v>38.4</v>
      </c>
      <c r="Q17">
        <v>0.22</v>
      </c>
      <c r="R17" s="60" t="s">
        <v>199</v>
      </c>
      <c r="T17">
        <v>5.15</v>
      </c>
      <c r="U17" s="55">
        <f>SUM(U12:U16)</f>
        <v>71.400000000000006</v>
      </c>
      <c r="W17">
        <v>2.25</v>
      </c>
    </row>
    <row r="18" spans="2:23" x14ac:dyDescent="0.25">
      <c r="B18" s="9"/>
      <c r="C18">
        <v>0.49</v>
      </c>
      <c r="F18">
        <v>3.1</v>
      </c>
      <c r="H18">
        <v>0.05</v>
      </c>
      <c r="L18">
        <v>0.78</v>
      </c>
      <c r="N18">
        <v>5.9</v>
      </c>
      <c r="P18" s="59">
        <v>17.190000000000001</v>
      </c>
      <c r="Q18">
        <v>0.12</v>
      </c>
      <c r="R18" s="60"/>
      <c r="T18">
        <v>1.1200000000000001</v>
      </c>
      <c r="W18">
        <v>10.8</v>
      </c>
    </row>
    <row r="19" spans="2:23" ht="15.75" thickBot="1" x14ac:dyDescent="0.3">
      <c r="B19" s="9"/>
      <c r="C19">
        <v>5.3</v>
      </c>
      <c r="F19">
        <v>1.08</v>
      </c>
      <c r="H19">
        <v>0.35</v>
      </c>
      <c r="L19">
        <v>0.78</v>
      </c>
      <c r="N19">
        <v>11.34</v>
      </c>
      <c r="P19" s="61">
        <v>16.5</v>
      </c>
      <c r="Q19" s="62">
        <v>0.11</v>
      </c>
      <c r="R19" s="63"/>
      <c r="T19">
        <v>0.2</v>
      </c>
      <c r="W19">
        <v>1.73</v>
      </c>
    </row>
    <row r="20" spans="2:23" x14ac:dyDescent="0.25">
      <c r="B20" s="9"/>
      <c r="C20">
        <v>0.61</v>
      </c>
      <c r="F20">
        <v>1.2</v>
      </c>
      <c r="H20">
        <v>7.5999999999999998E-2</v>
      </c>
      <c r="L20">
        <v>1.1399999999999999</v>
      </c>
      <c r="N20">
        <v>6.67</v>
      </c>
      <c r="P20" s="56">
        <v>30.13</v>
      </c>
      <c r="Q20" s="57">
        <v>0.13</v>
      </c>
      <c r="R20" s="58"/>
      <c r="T20">
        <v>0.2</v>
      </c>
      <c r="W20">
        <v>0.6</v>
      </c>
    </row>
    <row r="21" spans="2:23" x14ac:dyDescent="0.25">
      <c r="B21" s="9"/>
      <c r="C21">
        <v>0.56000000000000005</v>
      </c>
      <c r="F21">
        <v>1.4</v>
      </c>
      <c r="H21">
        <v>0.1</v>
      </c>
      <c r="L21">
        <v>1.1399999999999999</v>
      </c>
      <c r="N21">
        <v>1.2</v>
      </c>
      <c r="P21" s="59">
        <v>20.399999999999999</v>
      </c>
      <c r="Q21">
        <v>8.1000000000000003E-2</v>
      </c>
      <c r="R21" s="60"/>
      <c r="T21">
        <v>1.45</v>
      </c>
      <c r="W21">
        <v>1.73</v>
      </c>
    </row>
    <row r="22" spans="2:23" x14ac:dyDescent="0.25">
      <c r="B22" s="9"/>
      <c r="C22">
        <v>0.75</v>
      </c>
      <c r="F22">
        <v>0.38</v>
      </c>
      <c r="H22">
        <v>0.21</v>
      </c>
      <c r="L22">
        <v>0.75</v>
      </c>
      <c r="N22">
        <v>3.43</v>
      </c>
      <c r="P22" s="59">
        <v>52.9</v>
      </c>
      <c r="Q22">
        <v>0.34</v>
      </c>
      <c r="R22" s="60" t="s">
        <v>200</v>
      </c>
      <c r="T22">
        <v>3</v>
      </c>
      <c r="W22">
        <v>1.73</v>
      </c>
    </row>
    <row r="23" spans="2:23" x14ac:dyDescent="0.25">
      <c r="B23" s="9"/>
      <c r="C23">
        <v>0.19</v>
      </c>
      <c r="F23">
        <v>0.38</v>
      </c>
      <c r="H23">
        <v>0.31</v>
      </c>
      <c r="L23" s="55">
        <f>SUM(L13:L22)</f>
        <v>68.990000000000009</v>
      </c>
      <c r="N23">
        <v>13</v>
      </c>
      <c r="P23" s="59">
        <v>10.65</v>
      </c>
      <c r="Q23">
        <v>0.216</v>
      </c>
      <c r="R23" s="60"/>
      <c r="T23">
        <v>3</v>
      </c>
      <c r="W23">
        <v>1.73</v>
      </c>
    </row>
    <row r="24" spans="2:23" x14ac:dyDescent="0.25">
      <c r="B24" s="9"/>
      <c r="C24">
        <v>2.04</v>
      </c>
      <c r="F24">
        <v>0.38</v>
      </c>
      <c r="H24">
        <v>7.5999999999999998E-2</v>
      </c>
      <c r="N24">
        <v>9.86</v>
      </c>
      <c r="P24" s="59">
        <v>21.1</v>
      </c>
      <c r="Q24">
        <v>0.13500000000000001</v>
      </c>
      <c r="R24" s="60"/>
      <c r="T24">
        <v>3</v>
      </c>
      <c r="W24" s="55">
        <f>SUM(W12:W23)</f>
        <v>26.320000000000004</v>
      </c>
    </row>
    <row r="25" spans="2:23" ht="15.75" thickBot="1" x14ac:dyDescent="0.3">
      <c r="B25" s="9"/>
      <c r="C25">
        <v>0.16</v>
      </c>
      <c r="F25">
        <v>1.4</v>
      </c>
      <c r="H25">
        <v>0.1</v>
      </c>
      <c r="N25">
        <v>6.95</v>
      </c>
      <c r="P25" s="61">
        <v>19.57</v>
      </c>
      <c r="Q25" s="62"/>
      <c r="R25" s="63"/>
      <c r="T25">
        <v>3</v>
      </c>
    </row>
    <row r="26" spans="2:23" x14ac:dyDescent="0.25">
      <c r="B26" s="9"/>
      <c r="C26">
        <v>0.17</v>
      </c>
      <c r="F26">
        <v>0.16</v>
      </c>
      <c r="H26">
        <v>0.19</v>
      </c>
      <c r="N26" s="55">
        <f>SUM(N13:N25)</f>
        <v>83.53</v>
      </c>
      <c r="P26" s="56">
        <v>18.7</v>
      </c>
      <c r="Q26" s="57">
        <v>0.06</v>
      </c>
      <c r="R26" s="58"/>
      <c r="T26">
        <v>3</v>
      </c>
    </row>
    <row r="27" spans="2:23" x14ac:dyDescent="0.25">
      <c r="B27" s="9"/>
      <c r="C27">
        <v>0.16</v>
      </c>
      <c r="F27">
        <v>0.28000000000000003</v>
      </c>
      <c r="H27">
        <v>0.77</v>
      </c>
      <c r="P27" s="59">
        <v>20.04</v>
      </c>
      <c r="Q27">
        <v>8.1000000000000003E-2</v>
      </c>
      <c r="R27" s="60"/>
      <c r="T27">
        <v>2.2999999999999998</v>
      </c>
    </row>
    <row r="28" spans="2:23" x14ac:dyDescent="0.25">
      <c r="B28" s="9"/>
      <c r="C28">
        <v>0.17</v>
      </c>
      <c r="F28">
        <v>0.28000000000000003</v>
      </c>
      <c r="H28">
        <v>0.13</v>
      </c>
      <c r="P28" s="59">
        <v>26.85</v>
      </c>
      <c r="Q28">
        <v>0.14000000000000001</v>
      </c>
      <c r="R28" s="60" t="s">
        <v>203</v>
      </c>
      <c r="T28">
        <v>19.5</v>
      </c>
    </row>
    <row r="29" spans="2:23" x14ac:dyDescent="0.25">
      <c r="B29" s="9"/>
      <c r="C29">
        <v>0.16</v>
      </c>
      <c r="F29">
        <v>0.2</v>
      </c>
      <c r="H29">
        <v>0.13</v>
      </c>
      <c r="P29" s="59">
        <v>21.1</v>
      </c>
      <c r="Q29">
        <v>0.17499999999999999</v>
      </c>
      <c r="R29" s="60"/>
      <c r="T29">
        <v>19.5</v>
      </c>
    </row>
    <row r="30" spans="2:23" ht="15.75" thickBot="1" x14ac:dyDescent="0.3">
      <c r="B30" s="9"/>
      <c r="C30">
        <v>0.17</v>
      </c>
      <c r="F30">
        <v>0.86</v>
      </c>
      <c r="H30">
        <v>7.0000000000000007E-2</v>
      </c>
      <c r="P30" s="61">
        <v>18.5</v>
      </c>
      <c r="Q30" s="62">
        <v>0.157</v>
      </c>
      <c r="R30" s="63"/>
      <c r="T30">
        <v>19.5</v>
      </c>
    </row>
    <row r="31" spans="2:23" x14ac:dyDescent="0.25">
      <c r="B31" s="9"/>
      <c r="C31">
        <v>0.16</v>
      </c>
      <c r="F31">
        <v>0.86</v>
      </c>
      <c r="H31">
        <v>0.1</v>
      </c>
      <c r="P31" s="56">
        <v>18.73</v>
      </c>
      <c r="Q31" s="57">
        <v>0.06</v>
      </c>
      <c r="R31" s="58"/>
      <c r="T31">
        <v>1.9</v>
      </c>
    </row>
    <row r="32" spans="2:23" x14ac:dyDescent="0.25">
      <c r="B32" s="9"/>
      <c r="C32">
        <v>0.56000000000000005</v>
      </c>
      <c r="F32">
        <v>3.6</v>
      </c>
      <c r="H32">
        <v>7.0000000000000007E-2</v>
      </c>
      <c r="P32" s="59">
        <v>20.399999999999999</v>
      </c>
      <c r="Q32">
        <v>0.06</v>
      </c>
      <c r="R32" s="60" t="s">
        <v>202</v>
      </c>
      <c r="T32">
        <v>1.9</v>
      </c>
    </row>
    <row r="33" spans="2:20" ht="15.75" thickBot="1" x14ac:dyDescent="0.3">
      <c r="B33" s="9"/>
      <c r="C33">
        <v>0.75</v>
      </c>
      <c r="F33">
        <v>3.9</v>
      </c>
      <c r="H33">
        <v>0.1</v>
      </c>
      <c r="P33" s="61">
        <v>7.93</v>
      </c>
      <c r="Q33" s="62">
        <v>6.7500000000000004E-2</v>
      </c>
      <c r="R33" s="63"/>
      <c r="T33">
        <v>1.9</v>
      </c>
    </row>
    <row r="34" spans="2:20" x14ac:dyDescent="0.25">
      <c r="B34" s="9"/>
      <c r="C34">
        <v>1.36</v>
      </c>
      <c r="F34" s="55">
        <f>SUM(F13:F33)</f>
        <v>28.359999999999996</v>
      </c>
      <c r="H34">
        <v>0.06</v>
      </c>
      <c r="P34" s="56">
        <v>20.405999999999999</v>
      </c>
      <c r="Q34" s="57">
        <v>8.1000000000000003E-2</v>
      </c>
      <c r="R34" s="58"/>
      <c r="T34">
        <v>1.9</v>
      </c>
    </row>
    <row r="35" spans="2:20" x14ac:dyDescent="0.25">
      <c r="B35" s="9"/>
      <c r="C35">
        <v>0.4</v>
      </c>
      <c r="H35">
        <v>0.06</v>
      </c>
      <c r="P35" s="59">
        <v>20.405999999999999</v>
      </c>
      <c r="Q35">
        <v>8.1000000000000003E-2</v>
      </c>
      <c r="R35" s="60"/>
      <c r="T35">
        <v>1.9</v>
      </c>
    </row>
    <row r="36" spans="2:20" x14ac:dyDescent="0.25">
      <c r="B36" s="9"/>
      <c r="C36">
        <v>0.75</v>
      </c>
      <c r="H36">
        <v>0.06</v>
      </c>
      <c r="P36" s="59">
        <v>26.85</v>
      </c>
      <c r="Q36">
        <v>0.14099999999999999</v>
      </c>
      <c r="R36" s="60" t="s">
        <v>201</v>
      </c>
      <c r="T36">
        <v>1.9</v>
      </c>
    </row>
    <row r="37" spans="2:20" x14ac:dyDescent="0.25">
      <c r="B37" s="9"/>
      <c r="C37">
        <v>0.61</v>
      </c>
      <c r="H37">
        <v>0.06</v>
      </c>
      <c r="P37" s="59">
        <v>21.42</v>
      </c>
      <c r="Q37">
        <v>0.17</v>
      </c>
      <c r="R37" s="60"/>
      <c r="T37">
        <v>1.9</v>
      </c>
    </row>
    <row r="38" spans="2:20" ht="15.75" thickBot="1" x14ac:dyDescent="0.3">
      <c r="B38" s="9"/>
      <c r="C38">
        <v>0.56000000000000005</v>
      </c>
      <c r="H38">
        <v>0.04</v>
      </c>
      <c r="P38" s="61">
        <v>17.899999999999999</v>
      </c>
      <c r="Q38" s="62">
        <v>0.153</v>
      </c>
      <c r="R38" s="63"/>
      <c r="T38">
        <v>1.9</v>
      </c>
    </row>
    <row r="39" spans="2:20" x14ac:dyDescent="0.25">
      <c r="B39" s="9"/>
      <c r="C39">
        <v>0.87</v>
      </c>
      <c r="D39" t="s">
        <v>188</v>
      </c>
      <c r="H39">
        <v>0.04</v>
      </c>
      <c r="P39" s="56">
        <v>18.73</v>
      </c>
      <c r="Q39" s="57">
        <v>0.06</v>
      </c>
      <c r="R39" s="58"/>
      <c r="T39">
        <v>1.9</v>
      </c>
    </row>
    <row r="40" spans="2:20" x14ac:dyDescent="0.25">
      <c r="B40" s="9"/>
      <c r="C40" s="55">
        <f>SUM(C13:C39)</f>
        <v>22.359999999999996</v>
      </c>
      <c r="D40">
        <v>207</v>
      </c>
      <c r="H40" s="55">
        <f>SUM(H13:H39)</f>
        <v>5.2819999999999983</v>
      </c>
      <c r="P40" s="59">
        <v>18.73</v>
      </c>
      <c r="Q40">
        <v>0.06</v>
      </c>
      <c r="R40" s="60" t="s">
        <v>204</v>
      </c>
      <c r="T40">
        <v>1.5</v>
      </c>
    </row>
    <row r="41" spans="2:20" ht="15.75" thickBot="1" x14ac:dyDescent="0.3">
      <c r="B41" s="9"/>
      <c r="P41" s="61">
        <v>9.57</v>
      </c>
      <c r="Q41" s="62">
        <v>6.7000000000000004E-2</v>
      </c>
      <c r="R41" s="63"/>
      <c r="T41">
        <v>1.5</v>
      </c>
    </row>
    <row r="42" spans="2:20" x14ac:dyDescent="0.25">
      <c r="B42" s="9"/>
      <c r="P42" s="56">
        <v>20.399999999999999</v>
      </c>
      <c r="Q42" s="57">
        <v>8.1000000000000003E-2</v>
      </c>
      <c r="R42" s="58"/>
      <c r="T42">
        <v>1.5</v>
      </c>
    </row>
    <row r="43" spans="2:20" x14ac:dyDescent="0.25">
      <c r="B43" s="9"/>
      <c r="P43" s="59">
        <v>20.399999999999999</v>
      </c>
      <c r="Q43">
        <v>8.1000000000000003E-2</v>
      </c>
      <c r="R43" s="60"/>
      <c r="T43">
        <v>1.5</v>
      </c>
    </row>
    <row r="44" spans="2:20" x14ac:dyDescent="0.25">
      <c r="B44" s="9"/>
      <c r="C44" t="s">
        <v>212</v>
      </c>
      <c r="P44" s="59">
        <v>20.399999999999999</v>
      </c>
      <c r="Q44">
        <v>8.1000000000000003E-2</v>
      </c>
      <c r="R44" s="60"/>
      <c r="T44">
        <v>5</v>
      </c>
    </row>
    <row r="45" spans="2:20" x14ac:dyDescent="0.25">
      <c r="B45" s="9"/>
      <c r="C45">
        <v>9.0999999999999998E-2</v>
      </c>
      <c r="D45">
        <v>33</v>
      </c>
      <c r="P45" s="59">
        <v>18.899999999999999</v>
      </c>
      <c r="Q45">
        <v>0.14199999999999999</v>
      </c>
      <c r="R45" s="60" t="s">
        <v>205</v>
      </c>
      <c r="T45">
        <v>0.6</v>
      </c>
    </row>
    <row r="46" spans="2:20" x14ac:dyDescent="0.25">
      <c r="B46" s="9"/>
      <c r="P46" s="59">
        <v>9.8800000000000008</v>
      </c>
      <c r="Q46">
        <v>0.23</v>
      </c>
      <c r="R46" s="60"/>
      <c r="T46">
        <v>0.6</v>
      </c>
    </row>
    <row r="47" spans="2:20" x14ac:dyDescent="0.25">
      <c r="B47" s="9"/>
      <c r="P47" s="59">
        <v>21.42</v>
      </c>
      <c r="Q47">
        <v>5.2999999999999999E-2</v>
      </c>
      <c r="R47" s="60"/>
      <c r="T47">
        <v>0.6</v>
      </c>
    </row>
    <row r="48" spans="2:20" x14ac:dyDescent="0.25">
      <c r="B48" s="9"/>
      <c r="P48" s="59">
        <v>10</v>
      </c>
      <c r="Q48">
        <v>0.152</v>
      </c>
      <c r="R48" s="60"/>
      <c r="T48" s="55">
        <f>SUM(T12:T47)</f>
        <v>158.82000000000005</v>
      </c>
    </row>
    <row r="49" spans="2:20" ht="15.75" thickBot="1" x14ac:dyDescent="0.3">
      <c r="B49" s="9"/>
      <c r="F49" t="s">
        <v>229</v>
      </c>
      <c r="H49" t="s">
        <v>232</v>
      </c>
      <c r="K49" t="s">
        <v>235</v>
      </c>
      <c r="M49" t="s">
        <v>234</v>
      </c>
      <c r="P49" s="61">
        <v>17.98</v>
      </c>
      <c r="Q49" s="62"/>
      <c r="R49" s="63"/>
    </row>
    <row r="50" spans="2:20" ht="15.75" thickBot="1" x14ac:dyDescent="0.3">
      <c r="C50" t="s">
        <v>41</v>
      </c>
      <c r="H50" t="s">
        <v>233</v>
      </c>
      <c r="K50">
        <v>0.46</v>
      </c>
      <c r="M50">
        <v>1.1499999999999999</v>
      </c>
      <c r="P50" s="56">
        <v>18.73</v>
      </c>
      <c r="Q50" s="57">
        <v>0.06</v>
      </c>
      <c r="R50" s="58"/>
    </row>
    <row r="51" spans="2:20" x14ac:dyDescent="0.25">
      <c r="C51" s="56">
        <v>1.1499999999999999</v>
      </c>
      <c r="D51" s="58" t="s">
        <v>198</v>
      </c>
      <c r="F51">
        <v>18.7</v>
      </c>
      <c r="H51">
        <v>0.43</v>
      </c>
      <c r="K51">
        <v>8.9</v>
      </c>
      <c r="M51">
        <v>8.9</v>
      </c>
      <c r="P51" s="59">
        <v>18.73</v>
      </c>
      <c r="Q51">
        <v>0.06</v>
      </c>
      <c r="R51" s="60"/>
      <c r="T51" t="s">
        <v>236</v>
      </c>
    </row>
    <row r="52" spans="2:20" ht="15.75" thickBot="1" x14ac:dyDescent="0.3">
      <c r="B52" s="9"/>
      <c r="C52" s="61">
        <v>0.46</v>
      </c>
      <c r="D52" s="63"/>
      <c r="F52">
        <v>10.9</v>
      </c>
      <c r="H52">
        <v>0.43</v>
      </c>
      <c r="K52">
        <v>11.8</v>
      </c>
      <c r="M52">
        <v>2.8</v>
      </c>
      <c r="P52" s="59">
        <v>18.73</v>
      </c>
      <c r="Q52">
        <v>0.06</v>
      </c>
      <c r="R52" s="60"/>
      <c r="T52" t="s">
        <v>237</v>
      </c>
    </row>
    <row r="53" spans="2:20" x14ac:dyDescent="0.25">
      <c r="B53" s="9"/>
      <c r="C53" s="56">
        <v>8.9</v>
      </c>
      <c r="D53" s="58" t="s">
        <v>199</v>
      </c>
      <c r="F53">
        <v>6.58</v>
      </c>
      <c r="H53">
        <v>2.34</v>
      </c>
      <c r="K53">
        <v>2.8</v>
      </c>
      <c r="M53">
        <v>2</v>
      </c>
      <c r="P53" s="59">
        <v>18.73</v>
      </c>
      <c r="Q53">
        <v>0.06</v>
      </c>
      <c r="R53" s="60"/>
      <c r="T53">
        <v>1.7</v>
      </c>
    </row>
    <row r="54" spans="2:20" ht="15.75" thickBot="1" x14ac:dyDescent="0.3">
      <c r="B54" s="9"/>
      <c r="C54" s="61">
        <v>8.8000000000000007</v>
      </c>
      <c r="D54" s="63"/>
      <c r="F54">
        <v>10.6</v>
      </c>
      <c r="H54">
        <v>19.2</v>
      </c>
      <c r="K54">
        <v>2.8</v>
      </c>
      <c r="M54">
        <v>2</v>
      </c>
      <c r="P54" s="59">
        <v>18.73</v>
      </c>
      <c r="Q54">
        <v>0.06</v>
      </c>
      <c r="R54" s="60" t="s">
        <v>206</v>
      </c>
      <c r="T54">
        <v>1.7</v>
      </c>
    </row>
    <row r="55" spans="2:20" x14ac:dyDescent="0.25">
      <c r="B55" s="9"/>
      <c r="C55" s="56">
        <v>11.87</v>
      </c>
      <c r="D55" s="58" t="s">
        <v>200</v>
      </c>
      <c r="F55">
        <v>7.67</v>
      </c>
      <c r="H55">
        <v>1.7</v>
      </c>
      <c r="K55">
        <v>2.8</v>
      </c>
      <c r="M55">
        <v>23.5</v>
      </c>
      <c r="P55" s="59">
        <v>18.73</v>
      </c>
      <c r="Q55">
        <v>0.06</v>
      </c>
      <c r="R55" s="60"/>
      <c r="T55">
        <v>1.7</v>
      </c>
    </row>
    <row r="56" spans="2:20" ht="15.75" thickBot="1" x14ac:dyDescent="0.3">
      <c r="B56" s="9"/>
      <c r="C56" s="61">
        <v>11.7</v>
      </c>
      <c r="D56" s="63"/>
      <c r="F56">
        <v>7.5</v>
      </c>
      <c r="H56">
        <v>9.3000000000000007</v>
      </c>
      <c r="K56">
        <v>2.8</v>
      </c>
      <c r="M56">
        <v>5.52</v>
      </c>
      <c r="P56" s="59">
        <v>18.73</v>
      </c>
      <c r="Q56">
        <v>0.06</v>
      </c>
      <c r="R56" s="60"/>
      <c r="T56">
        <v>1.7</v>
      </c>
    </row>
    <row r="57" spans="2:20" x14ac:dyDescent="0.25">
      <c r="B57" s="9"/>
      <c r="C57" s="56">
        <v>10.6</v>
      </c>
      <c r="D57" s="58" t="s">
        <v>203</v>
      </c>
      <c r="F57">
        <v>7.5</v>
      </c>
      <c r="H57">
        <v>8.1999999999999993</v>
      </c>
      <c r="K57">
        <v>23.5</v>
      </c>
      <c r="M57">
        <v>3</v>
      </c>
      <c r="P57" s="59">
        <v>20.399999999999999</v>
      </c>
      <c r="Q57">
        <v>8.1000000000000003E-2</v>
      </c>
      <c r="R57" s="60"/>
      <c r="T57">
        <v>1</v>
      </c>
    </row>
    <row r="58" spans="2:20" ht="15.75" thickBot="1" x14ac:dyDescent="0.3">
      <c r="B58" s="9"/>
      <c r="C58" s="61">
        <v>10.35</v>
      </c>
      <c r="D58" s="63"/>
      <c r="F58">
        <v>7.8</v>
      </c>
      <c r="H58">
        <v>1.54</v>
      </c>
      <c r="K58">
        <v>11.6</v>
      </c>
      <c r="M58">
        <v>20</v>
      </c>
      <c r="P58" s="59">
        <v>4.8</v>
      </c>
      <c r="Q58">
        <v>2.4E-2</v>
      </c>
      <c r="R58" s="60"/>
      <c r="T58">
        <v>1</v>
      </c>
    </row>
    <row r="59" spans="2:20" x14ac:dyDescent="0.25">
      <c r="B59" s="9"/>
      <c r="C59" s="56">
        <v>2.8</v>
      </c>
      <c r="D59" s="58" t="s">
        <v>202</v>
      </c>
      <c r="F59">
        <v>11.3</v>
      </c>
      <c r="H59" s="55">
        <f>SUM(H51:H58)</f>
        <v>43.139999999999993</v>
      </c>
      <c r="K59">
        <v>5.5</v>
      </c>
      <c r="M59" s="55">
        <f>SUM(M50:M58)</f>
        <v>68.87</v>
      </c>
      <c r="P59" s="59">
        <v>21.84</v>
      </c>
      <c r="Q59">
        <v>7.3999999999999996E-2</v>
      </c>
      <c r="R59" s="60"/>
      <c r="T59">
        <v>0.6</v>
      </c>
    </row>
    <row r="60" spans="2:20" ht="15.75" thickBot="1" x14ac:dyDescent="0.3">
      <c r="B60" s="9"/>
      <c r="C60" s="61">
        <v>2.8</v>
      </c>
      <c r="D60" s="63"/>
      <c r="F60">
        <v>2.6</v>
      </c>
      <c r="K60">
        <v>20</v>
      </c>
      <c r="P60" s="61">
        <v>80.7</v>
      </c>
      <c r="Q60" s="62"/>
      <c r="R60" s="63"/>
      <c r="T60">
        <v>0.6</v>
      </c>
    </row>
    <row r="61" spans="2:20" x14ac:dyDescent="0.25">
      <c r="B61" s="9"/>
      <c r="C61" s="56">
        <v>10.93</v>
      </c>
      <c r="D61" s="58" t="s">
        <v>201</v>
      </c>
      <c r="F61">
        <v>2.6</v>
      </c>
      <c r="K61" s="55">
        <f>SUM(K50:K60)</f>
        <v>92.960000000000008</v>
      </c>
      <c r="P61" s="56">
        <v>4.8</v>
      </c>
      <c r="Q61" s="57">
        <v>2.4E-2</v>
      </c>
      <c r="R61" s="58"/>
      <c r="T61">
        <v>2.5</v>
      </c>
    </row>
    <row r="62" spans="2:20" ht="15.75" thickBot="1" x14ac:dyDescent="0.3">
      <c r="B62" s="9"/>
      <c r="C62" s="61">
        <v>10.93</v>
      </c>
      <c r="D62" s="63"/>
      <c r="F62" s="55">
        <f>SUM(F51:F61)</f>
        <v>93.749999999999986</v>
      </c>
      <c r="P62" s="59">
        <v>4.8</v>
      </c>
      <c r="Q62">
        <v>2.4E-2</v>
      </c>
      <c r="R62" s="60"/>
      <c r="T62">
        <v>2.25</v>
      </c>
    </row>
    <row r="63" spans="2:20" x14ac:dyDescent="0.25">
      <c r="B63" s="9"/>
      <c r="C63" s="56">
        <v>2.8</v>
      </c>
      <c r="D63" s="58" t="s">
        <v>204</v>
      </c>
      <c r="P63" s="59">
        <v>8.19</v>
      </c>
      <c r="Q63">
        <v>0.33900000000000002</v>
      </c>
      <c r="R63" s="60" t="s">
        <v>207</v>
      </c>
      <c r="T63">
        <v>0.6</v>
      </c>
    </row>
    <row r="64" spans="2:20" ht="15.75" thickBot="1" x14ac:dyDescent="0.3">
      <c r="B64" s="9"/>
      <c r="C64" s="61">
        <v>2.8</v>
      </c>
      <c r="D64" s="63"/>
      <c r="P64" s="59">
        <v>15.82</v>
      </c>
      <c r="R64" s="60"/>
      <c r="T64">
        <v>2.1</v>
      </c>
    </row>
    <row r="65" spans="2:20" ht="15.75" thickBot="1" x14ac:dyDescent="0.3">
      <c r="B65" s="9"/>
      <c r="C65" s="56">
        <v>11.7</v>
      </c>
      <c r="D65" s="58" t="s">
        <v>205</v>
      </c>
      <c r="P65" s="61">
        <v>20.89</v>
      </c>
      <c r="Q65" s="62"/>
      <c r="R65" s="63"/>
      <c r="T65">
        <v>2.1</v>
      </c>
    </row>
    <row r="66" spans="2:20" ht="15.75" thickBot="1" x14ac:dyDescent="0.3">
      <c r="B66" s="9"/>
      <c r="C66" s="61">
        <v>12.2</v>
      </c>
      <c r="D66" s="63"/>
      <c r="P66" s="64">
        <v>6.34</v>
      </c>
      <c r="Q66" s="65">
        <v>5.3999999999999999E-2</v>
      </c>
      <c r="R66" s="66" t="s">
        <v>209</v>
      </c>
      <c r="T66">
        <v>2.1</v>
      </c>
    </row>
    <row r="67" spans="2:20" x14ac:dyDescent="0.25">
      <c r="B67" s="9"/>
      <c r="C67" s="56">
        <v>23.5</v>
      </c>
      <c r="D67" s="58" t="s">
        <v>206</v>
      </c>
      <c r="P67" s="56">
        <v>10.58</v>
      </c>
      <c r="Q67" s="57">
        <v>0.17699999999999999</v>
      </c>
      <c r="R67" s="58" t="s">
        <v>208</v>
      </c>
      <c r="T67">
        <v>2.1</v>
      </c>
    </row>
    <row r="68" spans="2:20" ht="15.75" thickBot="1" x14ac:dyDescent="0.3">
      <c r="B68" s="9"/>
      <c r="C68" s="61">
        <v>23.2</v>
      </c>
      <c r="D68" s="63"/>
      <c r="P68" s="61">
        <v>15.95</v>
      </c>
      <c r="Q68" s="62"/>
      <c r="R68" s="63"/>
      <c r="T68">
        <v>2.1</v>
      </c>
    </row>
    <row r="69" spans="2:20" x14ac:dyDescent="0.25">
      <c r="B69" s="9"/>
      <c r="C69" s="56">
        <v>11.6</v>
      </c>
      <c r="D69" s="58" t="s">
        <v>207</v>
      </c>
      <c r="P69" s="56">
        <v>3.68</v>
      </c>
      <c r="Q69" s="57">
        <v>2.7E-2</v>
      </c>
      <c r="R69" s="58"/>
      <c r="T69" s="55">
        <f>SUM(T53:T68)</f>
        <v>25.850000000000005</v>
      </c>
    </row>
    <row r="70" spans="2:20" ht="15.75" thickBot="1" x14ac:dyDescent="0.3">
      <c r="B70" s="9"/>
      <c r="C70" s="61">
        <v>11.6</v>
      </c>
      <c r="D70" s="63"/>
      <c r="P70" s="59">
        <v>26.04</v>
      </c>
      <c r="Q70">
        <v>0.11</v>
      </c>
      <c r="R70" s="60"/>
    </row>
    <row r="71" spans="2:20" ht="15.75" thickBot="1" x14ac:dyDescent="0.3">
      <c r="B71" s="9"/>
      <c r="C71" s="64">
        <v>5.52</v>
      </c>
      <c r="D71" s="66" t="s">
        <v>213</v>
      </c>
      <c r="P71" s="59">
        <v>26.04</v>
      </c>
      <c r="Q71">
        <v>0.11</v>
      </c>
      <c r="R71" s="60" t="s">
        <v>210</v>
      </c>
    </row>
    <row r="72" spans="2:20" x14ac:dyDescent="0.25">
      <c r="B72" s="9"/>
      <c r="C72" s="56">
        <v>6.5</v>
      </c>
      <c r="D72" s="58" t="s">
        <v>214</v>
      </c>
      <c r="P72" s="59">
        <v>17.920000000000002</v>
      </c>
      <c r="Q72">
        <v>0.36</v>
      </c>
      <c r="R72" s="60"/>
    </row>
    <row r="73" spans="2:20" ht="15.75" thickBot="1" x14ac:dyDescent="0.3">
      <c r="B73" s="9"/>
      <c r="C73" s="61">
        <v>6.5</v>
      </c>
      <c r="D73" s="63"/>
      <c r="P73" s="59">
        <v>28.98</v>
      </c>
      <c r="Q73">
        <v>0.36</v>
      </c>
      <c r="R73" s="60"/>
    </row>
    <row r="74" spans="2:20" ht="15.75" thickBot="1" x14ac:dyDescent="0.3">
      <c r="B74" s="9"/>
      <c r="C74" s="56">
        <v>20</v>
      </c>
      <c r="D74" s="58" t="s">
        <v>215</v>
      </c>
      <c r="P74" s="61">
        <v>51</v>
      </c>
      <c r="Q74" s="62"/>
      <c r="R74" s="63"/>
    </row>
    <row r="75" spans="2:20" ht="15.75" thickBot="1" x14ac:dyDescent="0.3">
      <c r="B75" s="9"/>
      <c r="C75" s="61">
        <v>20</v>
      </c>
      <c r="D75" s="63"/>
      <c r="P75" s="56">
        <v>3.68</v>
      </c>
      <c r="Q75" s="57">
        <v>2.4E-2</v>
      </c>
      <c r="R75" s="58"/>
    </row>
    <row r="76" spans="2:20" x14ac:dyDescent="0.25">
      <c r="B76" s="9"/>
      <c r="C76" s="56">
        <v>18.7</v>
      </c>
      <c r="D76" s="58" t="s">
        <v>216</v>
      </c>
      <c r="P76" s="59">
        <v>18.73</v>
      </c>
      <c r="Q76">
        <v>2.4E-2</v>
      </c>
      <c r="R76" s="60"/>
    </row>
    <row r="77" spans="2:20" ht="15.75" thickBot="1" x14ac:dyDescent="0.3">
      <c r="B77" s="9"/>
      <c r="C77" s="61">
        <v>18.7</v>
      </c>
      <c r="D77" s="63"/>
      <c r="P77" s="59">
        <v>3.68</v>
      </c>
      <c r="Q77">
        <v>2.4E-2</v>
      </c>
      <c r="R77" s="60"/>
    </row>
    <row r="78" spans="2:20" x14ac:dyDescent="0.25">
      <c r="B78" s="9"/>
      <c r="P78" s="59">
        <v>3.68</v>
      </c>
      <c r="Q78">
        <v>2.4E-2</v>
      </c>
      <c r="R78" s="60"/>
    </row>
    <row r="79" spans="2:20" x14ac:dyDescent="0.25">
      <c r="B79" s="9"/>
      <c r="C79" s="55">
        <f>SUM(C51:C78)</f>
        <v>286.60999999999996</v>
      </c>
      <c r="P79" s="59">
        <v>3.68</v>
      </c>
      <c r="Q79">
        <v>0.06</v>
      </c>
      <c r="R79" s="60" t="s">
        <v>211</v>
      </c>
    </row>
    <row r="80" spans="2:20" x14ac:dyDescent="0.25">
      <c r="B80" s="9"/>
      <c r="P80" s="59">
        <v>2.4</v>
      </c>
      <c r="Q80">
        <v>8.8000000000000005E-3</v>
      </c>
      <c r="R80" s="60"/>
    </row>
    <row r="81" spans="2:18" x14ac:dyDescent="0.25">
      <c r="B81" s="9"/>
      <c r="P81" s="59">
        <v>44.66</v>
      </c>
      <c r="Q81">
        <v>0.31</v>
      </c>
      <c r="R81" s="60"/>
    </row>
    <row r="82" spans="2:18" x14ac:dyDescent="0.25">
      <c r="B82" s="9"/>
      <c r="P82" s="59">
        <v>23.41</v>
      </c>
      <c r="Q82">
        <v>0.5</v>
      </c>
      <c r="R82" s="60"/>
    </row>
    <row r="83" spans="2:18" ht="15.75" thickBot="1" x14ac:dyDescent="0.3">
      <c r="B83" s="9"/>
      <c r="P83" s="61">
        <v>23.9</v>
      </c>
      <c r="Q83" s="62"/>
      <c r="R83" s="63"/>
    </row>
    <row r="84" spans="2:18" x14ac:dyDescent="0.25">
      <c r="B84" s="9"/>
      <c r="P84">
        <f>SUM(P13:P83)</f>
        <v>1392.5820000000008</v>
      </c>
      <c r="Q84">
        <f>SUM(Q13:Q83)</f>
        <v>7.3682999999999987</v>
      </c>
    </row>
    <row r="85" spans="2:18" x14ac:dyDescent="0.25">
      <c r="B85" s="9"/>
    </row>
    <row r="86" spans="2:18" x14ac:dyDescent="0.25">
      <c r="B86" s="9"/>
    </row>
    <row r="87" spans="2:18" x14ac:dyDescent="0.25">
      <c r="B87" s="9"/>
    </row>
    <row r="88" spans="2:18" x14ac:dyDescent="0.25">
      <c r="B88" s="9"/>
    </row>
    <row r="93" spans="2:18" x14ac:dyDescent="0.25">
      <c r="B93" t="s">
        <v>315</v>
      </c>
      <c r="C93" t="s">
        <v>316</v>
      </c>
      <c r="D93" t="s">
        <v>317</v>
      </c>
    </row>
    <row r="94" spans="2:18" x14ac:dyDescent="0.25">
      <c r="B94">
        <v>0.96</v>
      </c>
      <c r="C94">
        <v>0.72</v>
      </c>
      <c r="D94">
        <v>0.83</v>
      </c>
    </row>
    <row r="96" spans="2:18" x14ac:dyDescent="0.25">
      <c r="B96" s="290" t="s">
        <v>314</v>
      </c>
      <c r="C96" s="290"/>
      <c r="D96" s="290"/>
      <c r="E96" s="78">
        <f>SUM(B111,C101,D113)</f>
        <v>36.775899999999993</v>
      </c>
      <c r="F96" s="78" t="s">
        <v>36</v>
      </c>
    </row>
    <row r="97" spans="2:4" x14ac:dyDescent="0.25">
      <c r="B97">
        <v>4.05</v>
      </c>
      <c r="C97">
        <v>2.97</v>
      </c>
      <c r="D97">
        <v>0.26</v>
      </c>
    </row>
    <row r="98" spans="2:4" x14ac:dyDescent="0.25">
      <c r="B98">
        <v>4.45</v>
      </c>
      <c r="C98">
        <v>1.92</v>
      </c>
      <c r="D98">
        <v>0.55000000000000004</v>
      </c>
    </row>
    <row r="99" spans="2:4" x14ac:dyDescent="0.25">
      <c r="B99">
        <v>8.4499999999999993</v>
      </c>
      <c r="C99">
        <v>1.85</v>
      </c>
      <c r="D99">
        <v>0.38</v>
      </c>
    </row>
    <row r="100" spans="2:4" x14ac:dyDescent="0.25">
      <c r="B100">
        <v>0.1</v>
      </c>
      <c r="C100">
        <f>SUM(C97:C99)</f>
        <v>6.74</v>
      </c>
      <c r="D100">
        <v>0.93</v>
      </c>
    </row>
    <row r="101" spans="2:4" x14ac:dyDescent="0.25">
      <c r="B101">
        <v>0.15</v>
      </c>
      <c r="C101">
        <f>C100*C94</f>
        <v>4.8528000000000002</v>
      </c>
      <c r="D101">
        <v>0.9</v>
      </c>
    </row>
    <row r="102" spans="2:4" x14ac:dyDescent="0.25">
      <c r="B102">
        <v>0.62</v>
      </c>
      <c r="D102">
        <v>0.79</v>
      </c>
    </row>
    <row r="103" spans="2:4" x14ac:dyDescent="0.25">
      <c r="B103">
        <v>0.56999999999999995</v>
      </c>
      <c r="D103">
        <v>1.1299999999999999</v>
      </c>
    </row>
    <row r="104" spans="2:4" x14ac:dyDescent="0.25">
      <c r="B104">
        <v>0.95</v>
      </c>
      <c r="D104">
        <v>1.5</v>
      </c>
    </row>
    <row r="105" spans="2:4" x14ac:dyDescent="0.25">
      <c r="B105">
        <v>1.03</v>
      </c>
      <c r="D105">
        <v>0.88</v>
      </c>
    </row>
    <row r="106" spans="2:4" x14ac:dyDescent="0.25">
      <c r="B106">
        <v>0.63</v>
      </c>
      <c r="D106">
        <v>1.4</v>
      </c>
    </row>
    <row r="107" spans="2:4" x14ac:dyDescent="0.25">
      <c r="B107">
        <v>0.59</v>
      </c>
      <c r="D107">
        <v>0.74</v>
      </c>
    </row>
    <row r="108" spans="2:4" x14ac:dyDescent="0.25">
      <c r="B108">
        <v>0.43</v>
      </c>
      <c r="D108">
        <v>1.2</v>
      </c>
    </row>
    <row r="109" spans="2:4" x14ac:dyDescent="0.25">
      <c r="B109">
        <v>0.4</v>
      </c>
      <c r="D109">
        <v>0.61</v>
      </c>
    </row>
    <row r="110" spans="2:4" x14ac:dyDescent="0.25">
      <c r="B110">
        <f>SUM(B97:B109)</f>
        <v>22.419999999999998</v>
      </c>
      <c r="D110">
        <v>0.5</v>
      </c>
    </row>
    <row r="111" spans="2:4" x14ac:dyDescent="0.25">
      <c r="B111">
        <f>B110*B94</f>
        <v>21.523199999999996</v>
      </c>
      <c r="D111">
        <v>0.76</v>
      </c>
    </row>
    <row r="112" spans="2:4" x14ac:dyDescent="0.25">
      <c r="D112">
        <f>SUM(D97:D111)</f>
        <v>12.529999999999998</v>
      </c>
    </row>
    <row r="113" spans="2:6" x14ac:dyDescent="0.25">
      <c r="D113">
        <f>D112*D94</f>
        <v>10.399899999999997</v>
      </c>
    </row>
    <row r="115" spans="2:6" x14ac:dyDescent="0.25">
      <c r="B115" s="290" t="s">
        <v>318</v>
      </c>
      <c r="C115" s="290"/>
      <c r="D115" s="290"/>
      <c r="E115" s="78">
        <f>SUM(C121,B130,D132)</f>
        <v>37.074699999999993</v>
      </c>
      <c r="F115" s="78" t="s">
        <v>36</v>
      </c>
    </row>
    <row r="116" spans="2:6" x14ac:dyDescent="0.25">
      <c r="B116">
        <v>4.05</v>
      </c>
      <c r="C116">
        <v>2.97</v>
      </c>
      <c r="D116">
        <v>0.26</v>
      </c>
    </row>
    <row r="117" spans="2:6" x14ac:dyDescent="0.25">
      <c r="B117">
        <v>4.45</v>
      </c>
      <c r="C117">
        <v>1.92</v>
      </c>
      <c r="D117">
        <v>0.55000000000000004</v>
      </c>
    </row>
    <row r="118" spans="2:6" x14ac:dyDescent="0.25">
      <c r="B118">
        <v>8.4499999999999993</v>
      </c>
      <c r="C118">
        <v>1.83</v>
      </c>
      <c r="D118">
        <v>0.38</v>
      </c>
    </row>
    <row r="119" spans="2:6" x14ac:dyDescent="0.25">
      <c r="B119">
        <v>0.1</v>
      </c>
      <c r="C119">
        <v>0.5</v>
      </c>
      <c r="D119">
        <v>1</v>
      </c>
    </row>
    <row r="120" spans="2:6" x14ac:dyDescent="0.25">
      <c r="B120">
        <v>0.15</v>
      </c>
      <c r="C120">
        <f>SUM(C116:C119)</f>
        <v>7.2200000000000006</v>
      </c>
      <c r="D120">
        <v>0.95</v>
      </c>
    </row>
    <row r="121" spans="2:6" x14ac:dyDescent="0.25">
      <c r="B121">
        <v>0.43</v>
      </c>
      <c r="C121">
        <f>C120*C94</f>
        <v>5.1984000000000004</v>
      </c>
      <c r="D121">
        <v>0.79</v>
      </c>
    </row>
    <row r="122" spans="2:6" x14ac:dyDescent="0.25">
      <c r="B122">
        <v>0.39</v>
      </c>
      <c r="D122">
        <v>1.4</v>
      </c>
    </row>
    <row r="123" spans="2:6" x14ac:dyDescent="0.25">
      <c r="B123">
        <v>0.57999999999999996</v>
      </c>
      <c r="D123">
        <v>1.5</v>
      </c>
    </row>
    <row r="124" spans="2:6" x14ac:dyDescent="0.25">
      <c r="B124">
        <v>0.6</v>
      </c>
      <c r="D124">
        <v>0.87</v>
      </c>
    </row>
    <row r="125" spans="2:6" x14ac:dyDescent="0.25">
      <c r="B125">
        <v>0.61</v>
      </c>
      <c r="D125">
        <v>1.38</v>
      </c>
    </row>
    <row r="126" spans="2:6" x14ac:dyDescent="0.25">
      <c r="B126">
        <v>1.03</v>
      </c>
      <c r="D126">
        <v>0.75</v>
      </c>
    </row>
    <row r="127" spans="2:6" x14ac:dyDescent="0.25">
      <c r="B127">
        <v>0.63</v>
      </c>
      <c r="D127">
        <v>1.19</v>
      </c>
    </row>
    <row r="128" spans="2:6" x14ac:dyDescent="0.25">
      <c r="B128">
        <v>0.59</v>
      </c>
      <c r="D128">
        <v>0.61</v>
      </c>
    </row>
    <row r="129" spans="2:6" x14ac:dyDescent="0.25">
      <c r="B129">
        <f>SUM(B116:B128)</f>
        <v>22.06</v>
      </c>
      <c r="D129">
        <v>0.51</v>
      </c>
    </row>
    <row r="130" spans="2:6" x14ac:dyDescent="0.25">
      <c r="B130">
        <f>B129*B94</f>
        <v>21.177599999999998</v>
      </c>
      <c r="D130">
        <v>0.75</v>
      </c>
    </row>
    <row r="131" spans="2:6" x14ac:dyDescent="0.25">
      <c r="D131">
        <f>SUM(D116:D130)</f>
        <v>12.889999999999999</v>
      </c>
    </row>
    <row r="132" spans="2:6" x14ac:dyDescent="0.25">
      <c r="D132">
        <f>D131*D94</f>
        <v>10.698699999999999</v>
      </c>
    </row>
    <row r="133" spans="2:6" x14ac:dyDescent="0.25">
      <c r="B133" s="9"/>
    </row>
    <row r="134" spans="2:6" x14ac:dyDescent="0.25">
      <c r="B134" s="9"/>
    </row>
    <row r="135" spans="2:6" x14ac:dyDescent="0.25">
      <c r="B135" s="9"/>
    </row>
    <row r="136" spans="2:6" x14ac:dyDescent="0.25">
      <c r="B136" s="290" t="s">
        <v>319</v>
      </c>
      <c r="C136" s="290"/>
      <c r="D136" s="290"/>
      <c r="E136" s="78">
        <f>SUM(B152,C144,D153)</f>
        <v>37.844099999999997</v>
      </c>
      <c r="F136" s="78" t="s">
        <v>36</v>
      </c>
    </row>
    <row r="137" spans="2:6" x14ac:dyDescent="0.25">
      <c r="B137">
        <v>4.05</v>
      </c>
      <c r="C137">
        <v>3.1</v>
      </c>
      <c r="D137">
        <v>0.26</v>
      </c>
    </row>
    <row r="138" spans="2:6" x14ac:dyDescent="0.25">
      <c r="B138">
        <v>4.45</v>
      </c>
      <c r="C138">
        <v>2.0499999999999998</v>
      </c>
      <c r="D138">
        <v>0.55000000000000004</v>
      </c>
    </row>
    <row r="139" spans="2:6" x14ac:dyDescent="0.25">
      <c r="B139">
        <v>8.4499999999999993</v>
      </c>
      <c r="C139">
        <v>1.65</v>
      </c>
      <c r="D139">
        <v>0.39</v>
      </c>
    </row>
    <row r="140" spans="2:6" x14ac:dyDescent="0.25">
      <c r="B140">
        <v>0.1</v>
      </c>
      <c r="C140">
        <v>0.1</v>
      </c>
      <c r="D140">
        <v>1</v>
      </c>
    </row>
    <row r="141" spans="2:6" x14ac:dyDescent="0.25">
      <c r="B141">
        <v>0.15</v>
      </c>
      <c r="C141">
        <v>0.1</v>
      </c>
      <c r="D141">
        <v>1.03</v>
      </c>
    </row>
    <row r="142" spans="2:6" x14ac:dyDescent="0.25">
      <c r="B142">
        <v>0.57999999999999996</v>
      </c>
      <c r="C142">
        <v>0.4</v>
      </c>
      <c r="D142">
        <v>0.81</v>
      </c>
    </row>
    <row r="143" spans="2:6" x14ac:dyDescent="0.25">
      <c r="B143">
        <v>0.59</v>
      </c>
      <c r="C143">
        <f>SUM(C137:C142)</f>
        <v>7.4</v>
      </c>
      <c r="D143">
        <v>1.2</v>
      </c>
    </row>
    <row r="144" spans="2:6" x14ac:dyDescent="0.25">
      <c r="B144">
        <v>0.61</v>
      </c>
      <c r="C144">
        <f>C143*C94</f>
        <v>5.3280000000000003</v>
      </c>
      <c r="D144">
        <v>1.49</v>
      </c>
    </row>
    <row r="145" spans="2:6" x14ac:dyDescent="0.25">
      <c r="B145">
        <v>1.02</v>
      </c>
      <c r="D145">
        <v>0.87</v>
      </c>
    </row>
    <row r="146" spans="2:6" x14ac:dyDescent="0.25">
      <c r="B146">
        <v>0.61</v>
      </c>
      <c r="D146">
        <v>1.39</v>
      </c>
    </row>
    <row r="147" spans="2:6" x14ac:dyDescent="0.25">
      <c r="B147">
        <v>0.63</v>
      </c>
      <c r="D147">
        <v>0.74</v>
      </c>
    </row>
    <row r="148" spans="2:6" x14ac:dyDescent="0.25">
      <c r="B148">
        <v>0.59</v>
      </c>
      <c r="D148">
        <v>1.24</v>
      </c>
    </row>
    <row r="149" spans="2:6" x14ac:dyDescent="0.25">
      <c r="B149">
        <v>0.41</v>
      </c>
      <c r="D149">
        <v>0.57999999999999996</v>
      </c>
    </row>
    <row r="150" spans="2:6" x14ac:dyDescent="0.25">
      <c r="B150">
        <v>0.4</v>
      </c>
      <c r="D150">
        <v>0.53</v>
      </c>
    </row>
    <row r="151" spans="2:6" x14ac:dyDescent="0.25">
      <c r="B151">
        <f>SUM(B137:B150)</f>
        <v>22.639999999999993</v>
      </c>
      <c r="D151">
        <v>0.91</v>
      </c>
    </row>
    <row r="152" spans="2:6" x14ac:dyDescent="0.25">
      <c r="B152">
        <f>B151*B94</f>
        <v>21.734399999999994</v>
      </c>
      <c r="D152">
        <f>SUM(D137:D151)</f>
        <v>12.990000000000002</v>
      </c>
    </row>
    <row r="153" spans="2:6" x14ac:dyDescent="0.25">
      <c r="D153">
        <f>D152*D94</f>
        <v>10.781700000000001</v>
      </c>
    </row>
    <row r="155" spans="2:6" x14ac:dyDescent="0.25">
      <c r="B155" s="290" t="s">
        <v>320</v>
      </c>
      <c r="C155" s="290"/>
      <c r="D155" s="290"/>
      <c r="E155" s="78">
        <f>SUM(D172,C160,B171)</f>
        <v>37.101900000000001</v>
      </c>
      <c r="F155" s="78" t="s">
        <v>36</v>
      </c>
    </row>
    <row r="156" spans="2:6" x14ac:dyDescent="0.25">
      <c r="B156">
        <v>4.05</v>
      </c>
      <c r="C156">
        <v>3.1</v>
      </c>
      <c r="D156">
        <v>0.26</v>
      </c>
    </row>
    <row r="157" spans="2:6" x14ac:dyDescent="0.25">
      <c r="B157">
        <v>4.45</v>
      </c>
      <c r="C157">
        <v>2.0499999999999998</v>
      </c>
      <c r="D157">
        <v>0.56999999999999995</v>
      </c>
    </row>
    <row r="158" spans="2:6" x14ac:dyDescent="0.25">
      <c r="B158">
        <v>8.4499999999999993</v>
      </c>
      <c r="C158">
        <v>1.43</v>
      </c>
      <c r="D158">
        <v>0.39</v>
      </c>
    </row>
    <row r="159" spans="2:6" x14ac:dyDescent="0.25">
      <c r="B159">
        <v>0.1</v>
      </c>
      <c r="C159">
        <f>SUM(C156:C158)</f>
        <v>6.58</v>
      </c>
      <c r="D159">
        <v>0.99</v>
      </c>
    </row>
    <row r="160" spans="2:6" x14ac:dyDescent="0.25">
      <c r="B160">
        <v>0.15</v>
      </c>
      <c r="C160">
        <f>C159*C94</f>
        <v>4.7375999999999996</v>
      </c>
      <c r="D160">
        <v>1.03</v>
      </c>
    </row>
    <row r="161" spans="2:6" x14ac:dyDescent="0.25">
      <c r="B161">
        <v>0.57999999999999996</v>
      </c>
      <c r="D161">
        <v>0.81</v>
      </c>
    </row>
    <row r="162" spans="2:6" x14ac:dyDescent="0.25">
      <c r="B162">
        <v>0.6</v>
      </c>
      <c r="D162">
        <v>1.21</v>
      </c>
    </row>
    <row r="163" spans="2:6" x14ac:dyDescent="0.25">
      <c r="B163">
        <v>0.61</v>
      </c>
      <c r="D163">
        <v>1.49</v>
      </c>
    </row>
    <row r="164" spans="2:6" x14ac:dyDescent="0.25">
      <c r="B164">
        <v>1.02</v>
      </c>
      <c r="D164">
        <v>0.89</v>
      </c>
    </row>
    <row r="165" spans="2:6" x14ac:dyDescent="0.25">
      <c r="B165">
        <v>0.53</v>
      </c>
      <c r="D165">
        <v>1.38</v>
      </c>
    </row>
    <row r="166" spans="2:6" x14ac:dyDescent="0.25">
      <c r="B166">
        <v>0.56000000000000005</v>
      </c>
      <c r="D166">
        <v>0.73</v>
      </c>
    </row>
    <row r="167" spans="2:6" x14ac:dyDescent="0.25">
      <c r="B167">
        <v>0.5</v>
      </c>
      <c r="D167">
        <v>1.3</v>
      </c>
    </row>
    <row r="168" spans="2:6" x14ac:dyDescent="0.25">
      <c r="B168">
        <v>0.42</v>
      </c>
      <c r="D168">
        <v>0.57999999999999996</v>
      </c>
    </row>
    <row r="169" spans="2:6" x14ac:dyDescent="0.25">
      <c r="B169">
        <v>0.41</v>
      </c>
      <c r="D169">
        <v>0.77</v>
      </c>
    </row>
    <row r="170" spans="2:6" x14ac:dyDescent="0.25">
      <c r="B170">
        <f>SUM(B156:B169)</f>
        <v>22.43</v>
      </c>
      <c r="D170">
        <v>0.65</v>
      </c>
    </row>
    <row r="171" spans="2:6" x14ac:dyDescent="0.25">
      <c r="B171">
        <f>B170*B94</f>
        <v>21.532799999999998</v>
      </c>
      <c r="D171">
        <f>SUM(D156:D170)</f>
        <v>13.05</v>
      </c>
    </row>
    <row r="172" spans="2:6" x14ac:dyDescent="0.25">
      <c r="D172">
        <f>D171*D94</f>
        <v>10.8315</v>
      </c>
    </row>
    <row r="174" spans="2:6" x14ac:dyDescent="0.25">
      <c r="B174" s="290" t="s">
        <v>321</v>
      </c>
      <c r="C174" s="290"/>
      <c r="D174" s="290"/>
      <c r="E174" s="78">
        <f>SUM(D192,C180,B190)</f>
        <v>38.145999999999994</v>
      </c>
      <c r="F174" s="78" t="s">
        <v>36</v>
      </c>
    </row>
    <row r="175" spans="2:6" x14ac:dyDescent="0.25">
      <c r="B175">
        <v>4.05</v>
      </c>
      <c r="C175">
        <v>2.83</v>
      </c>
      <c r="D175">
        <v>0.26</v>
      </c>
    </row>
    <row r="176" spans="2:6" x14ac:dyDescent="0.25">
      <c r="B176">
        <v>4.45</v>
      </c>
      <c r="C176">
        <v>1.76</v>
      </c>
      <c r="D176">
        <v>0.56000000000000005</v>
      </c>
    </row>
    <row r="177" spans="2:4" x14ac:dyDescent="0.25">
      <c r="B177">
        <v>8.4499999999999993</v>
      </c>
      <c r="C177">
        <v>1.57</v>
      </c>
      <c r="D177">
        <v>0.38</v>
      </c>
    </row>
    <row r="178" spans="2:4" x14ac:dyDescent="0.25">
      <c r="B178">
        <v>0.1</v>
      </c>
      <c r="C178">
        <v>0.4</v>
      </c>
      <c r="D178">
        <v>0.95</v>
      </c>
    </row>
    <row r="179" spans="2:4" x14ac:dyDescent="0.25">
      <c r="B179">
        <v>0.15</v>
      </c>
      <c r="C179">
        <f>SUM(C175:C178)</f>
        <v>6.5600000000000005</v>
      </c>
      <c r="D179">
        <v>0.8</v>
      </c>
    </row>
    <row r="180" spans="2:4" x14ac:dyDescent="0.25">
      <c r="B180">
        <v>0.56999999999999995</v>
      </c>
      <c r="C180">
        <f>C179*C94</f>
        <v>4.7232000000000003</v>
      </c>
      <c r="D180">
        <v>0.75</v>
      </c>
    </row>
    <row r="181" spans="2:4" x14ac:dyDescent="0.25">
      <c r="B181">
        <v>0.62</v>
      </c>
      <c r="D181">
        <v>1.01</v>
      </c>
    </row>
    <row r="182" spans="2:4" x14ac:dyDescent="0.25">
      <c r="B182">
        <v>0.88</v>
      </c>
      <c r="D182">
        <v>0.99</v>
      </c>
    </row>
    <row r="183" spans="2:4" x14ac:dyDescent="0.25">
      <c r="B183">
        <v>0.93</v>
      </c>
      <c r="D183">
        <v>1.49</v>
      </c>
    </row>
    <row r="184" spans="2:4" x14ac:dyDescent="0.25">
      <c r="B184">
        <v>1.02</v>
      </c>
      <c r="D184">
        <v>0.87</v>
      </c>
    </row>
    <row r="185" spans="2:4" x14ac:dyDescent="0.25">
      <c r="B185">
        <v>0.55000000000000004</v>
      </c>
      <c r="D185">
        <v>1.4</v>
      </c>
    </row>
    <row r="186" spans="2:4" x14ac:dyDescent="0.25">
      <c r="B186">
        <v>0.49</v>
      </c>
      <c r="D186">
        <v>0.73</v>
      </c>
    </row>
    <row r="187" spans="2:4" x14ac:dyDescent="0.25">
      <c r="B187">
        <v>0.49</v>
      </c>
      <c r="D187">
        <v>1.19</v>
      </c>
    </row>
    <row r="188" spans="2:4" x14ac:dyDescent="0.25">
      <c r="B188">
        <v>0.48</v>
      </c>
      <c r="D188">
        <v>0.6</v>
      </c>
    </row>
    <row r="189" spans="2:4" x14ac:dyDescent="0.25">
      <c r="B189">
        <f>SUM(B175:B188)</f>
        <v>23.229999999999997</v>
      </c>
      <c r="D189">
        <v>0.83</v>
      </c>
    </row>
    <row r="190" spans="2:4" x14ac:dyDescent="0.25">
      <c r="B190">
        <f>B189*B94</f>
        <v>22.300799999999995</v>
      </c>
      <c r="D190">
        <v>0.59</v>
      </c>
    </row>
    <row r="191" spans="2:4" x14ac:dyDescent="0.25">
      <c r="D191">
        <f>SUM(D175:D190)</f>
        <v>13.4</v>
      </c>
    </row>
    <row r="192" spans="2:4" x14ac:dyDescent="0.25">
      <c r="D192">
        <f>D191*D94</f>
        <v>11.122</v>
      </c>
    </row>
    <row r="194" spans="2:9" x14ac:dyDescent="0.25">
      <c r="B194" s="55" t="s">
        <v>323</v>
      </c>
      <c r="C194" s="55" t="s">
        <v>322</v>
      </c>
      <c r="D194" s="55" t="s">
        <v>2</v>
      </c>
      <c r="E194" s="55" t="s">
        <v>324</v>
      </c>
    </row>
    <row r="195" spans="2:9" x14ac:dyDescent="0.25">
      <c r="B195" s="55" t="s">
        <v>314</v>
      </c>
      <c r="C195">
        <v>36.775899999999993</v>
      </c>
      <c r="D195">
        <v>4</v>
      </c>
      <c r="E195">
        <f>C195*D195</f>
        <v>147.10359999999997</v>
      </c>
    </row>
    <row r="196" spans="2:9" x14ac:dyDescent="0.25">
      <c r="B196" s="55" t="s">
        <v>318</v>
      </c>
      <c r="C196">
        <v>37.074699999999993</v>
      </c>
      <c r="D196">
        <v>2</v>
      </c>
      <c r="E196">
        <f>C196*D196</f>
        <v>74.149399999999986</v>
      </c>
    </row>
    <row r="197" spans="2:9" x14ac:dyDescent="0.25">
      <c r="B197" s="55" t="s">
        <v>319</v>
      </c>
      <c r="C197">
        <v>37.844099999999997</v>
      </c>
      <c r="D197">
        <v>6</v>
      </c>
      <c r="E197">
        <f>C197*D197</f>
        <v>227.06459999999998</v>
      </c>
    </row>
    <row r="198" spans="2:9" x14ac:dyDescent="0.25">
      <c r="B198" s="55" t="s">
        <v>320</v>
      </c>
      <c r="C198">
        <v>37.101900000000001</v>
      </c>
      <c r="D198">
        <v>6</v>
      </c>
      <c r="E198">
        <f>C198*D198</f>
        <v>222.6114</v>
      </c>
    </row>
    <row r="199" spans="2:9" x14ac:dyDescent="0.25">
      <c r="B199" s="55" t="s">
        <v>321</v>
      </c>
      <c r="C199">
        <v>38.145999999999994</v>
      </c>
      <c r="D199">
        <v>4</v>
      </c>
      <c r="E199">
        <f>C199*D199</f>
        <v>152.58399999999997</v>
      </c>
    </row>
    <row r="200" spans="2:9" x14ac:dyDescent="0.25">
      <c r="B200" s="289" t="s">
        <v>324</v>
      </c>
      <c r="C200" s="289"/>
      <c r="D200" s="289"/>
      <c r="E200">
        <f>SUM(E195:E199)</f>
        <v>823.51299999999992</v>
      </c>
    </row>
    <row r="205" spans="2:9" x14ac:dyDescent="0.25">
      <c r="B205">
        <v>0.98</v>
      </c>
    </row>
    <row r="206" spans="2:9" x14ac:dyDescent="0.25">
      <c r="B206" s="55" t="s">
        <v>326</v>
      </c>
      <c r="C206" s="55"/>
      <c r="D206" s="78">
        <f>SUM(B211:C211)</f>
        <v>98.49</v>
      </c>
      <c r="E206" s="78" t="s">
        <v>36</v>
      </c>
      <c r="G206" s="55" t="s">
        <v>327</v>
      </c>
      <c r="H206" s="55"/>
      <c r="I206" s="78">
        <v>16.399999999999999</v>
      </c>
    </row>
    <row r="207" spans="2:9" x14ac:dyDescent="0.25">
      <c r="B207">
        <v>1.17</v>
      </c>
      <c r="C207">
        <v>1.2</v>
      </c>
      <c r="G207">
        <v>16.8</v>
      </c>
    </row>
    <row r="208" spans="2:9" x14ac:dyDescent="0.25">
      <c r="B208">
        <v>1.17</v>
      </c>
      <c r="C208">
        <v>1.2</v>
      </c>
      <c r="G208">
        <f>B205*G207</f>
        <v>16.463999999999999</v>
      </c>
    </row>
    <row r="209" spans="2:9" x14ac:dyDescent="0.25">
      <c r="B209" s="55">
        <f>SUM(B207:B208)</f>
        <v>2.34</v>
      </c>
      <c r="C209" s="55">
        <f>SUM(C207:C208)</f>
        <v>2.4</v>
      </c>
    </row>
    <row r="210" spans="2:9" x14ac:dyDescent="0.25">
      <c r="B210">
        <v>50.1</v>
      </c>
      <c r="C210">
        <v>50.4</v>
      </c>
      <c r="G210" t="s">
        <v>328</v>
      </c>
      <c r="I210">
        <f>SUM(D206,I206)</f>
        <v>114.88999999999999</v>
      </c>
    </row>
    <row r="211" spans="2:9" x14ac:dyDescent="0.25">
      <c r="B211">
        <f>B205*B210</f>
        <v>49.097999999999999</v>
      </c>
      <c r="C211">
        <f>B205*C210</f>
        <v>49.391999999999996</v>
      </c>
    </row>
    <row r="214" spans="2:9" x14ac:dyDescent="0.25">
      <c r="B214">
        <v>0.98</v>
      </c>
    </row>
    <row r="215" spans="2:9" x14ac:dyDescent="0.25">
      <c r="B215" t="s">
        <v>329</v>
      </c>
      <c r="D215" t="s">
        <v>28</v>
      </c>
      <c r="E215" t="s">
        <v>36</v>
      </c>
    </row>
    <row r="216" spans="2:9" x14ac:dyDescent="0.25">
      <c r="B216">
        <v>18.350000000000001</v>
      </c>
      <c r="C216">
        <v>15</v>
      </c>
      <c r="D216">
        <f>B216*C216</f>
        <v>275.25</v>
      </c>
      <c r="E216">
        <f>D216*B214</f>
        <v>269.745</v>
      </c>
    </row>
    <row r="217" spans="2:9" x14ac:dyDescent="0.25">
      <c r="B217">
        <v>9</v>
      </c>
      <c r="C217">
        <v>2</v>
      </c>
      <c r="D217">
        <f>B217*C217</f>
        <v>18</v>
      </c>
      <c r="E217">
        <f>D217*B214</f>
        <v>17.64</v>
      </c>
    </row>
    <row r="218" spans="2:9" x14ac:dyDescent="0.25">
      <c r="D218" t="s">
        <v>324</v>
      </c>
      <c r="E218">
        <f>SUM(E216:E217)</f>
        <v>287.38499999999999</v>
      </c>
    </row>
    <row r="222" spans="2:9" x14ac:dyDescent="0.25">
      <c r="B222" t="s">
        <v>331</v>
      </c>
    </row>
    <row r="223" spans="2:9" x14ac:dyDescent="0.25">
      <c r="B223">
        <v>10.5</v>
      </c>
      <c r="C223">
        <v>20</v>
      </c>
      <c r="D223">
        <f>B223*C223</f>
        <v>210</v>
      </c>
      <c r="E223">
        <f>D223*B214</f>
        <v>205.79999999999998</v>
      </c>
    </row>
    <row r="224" spans="2:9" x14ac:dyDescent="0.25">
      <c r="B224">
        <v>0.15</v>
      </c>
      <c r="C224">
        <v>26</v>
      </c>
      <c r="D224">
        <f>B224*C224</f>
        <v>3.9</v>
      </c>
      <c r="E224">
        <v>61.7</v>
      </c>
    </row>
    <row r="225" spans="4:5" x14ac:dyDescent="0.25">
      <c r="D225" t="s">
        <v>324</v>
      </c>
      <c r="E225">
        <f>SUM(E223:E224)</f>
        <v>267.5</v>
      </c>
    </row>
    <row r="227" spans="4:5" x14ac:dyDescent="0.25">
      <c r="D227">
        <v>85.8</v>
      </c>
    </row>
  </sheetData>
  <mergeCells count="6">
    <mergeCell ref="B200:D200"/>
    <mergeCell ref="B96:D96"/>
    <mergeCell ref="B115:D115"/>
    <mergeCell ref="B136:D136"/>
    <mergeCell ref="B155:D155"/>
    <mergeCell ref="B174:D17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2"/>
  <sheetViews>
    <sheetView workbookViewId="0">
      <selection activeCell="E225" sqref="E225"/>
    </sheetView>
  </sheetViews>
  <sheetFormatPr baseColWidth="10" defaultRowHeight="15" x14ac:dyDescent="0.25"/>
  <cols>
    <col min="1" max="1" width="4.42578125" customWidth="1"/>
    <col min="2" max="2" width="39.85546875" customWidth="1"/>
    <col min="3" max="3" width="5" customWidth="1"/>
    <col min="5" max="6" width="12.140625" customWidth="1"/>
  </cols>
  <sheetData>
    <row r="1" spans="1:6" ht="15.75" thickBot="1" x14ac:dyDescent="0.3">
      <c r="A1" s="41">
        <v>1</v>
      </c>
      <c r="B1" s="251" t="s">
        <v>283</v>
      </c>
      <c r="C1" s="252"/>
      <c r="D1" s="252"/>
      <c r="E1" s="252"/>
      <c r="F1" s="253"/>
    </row>
    <row r="2" spans="1:6" x14ac:dyDescent="0.25">
      <c r="A2" s="40">
        <v>1</v>
      </c>
      <c r="B2" s="72" t="s">
        <v>281</v>
      </c>
      <c r="C2" s="2" t="s">
        <v>26</v>
      </c>
      <c r="D2" s="15">
        <v>8</v>
      </c>
      <c r="E2" s="52">
        <v>16000</v>
      </c>
      <c r="F2" s="53">
        <f t="shared" ref="F2:F4" si="0">E2*D2</f>
        <v>128000</v>
      </c>
    </row>
    <row r="3" spans="1:6" x14ac:dyDescent="0.25">
      <c r="A3" s="40">
        <v>2</v>
      </c>
      <c r="B3" s="72" t="s">
        <v>282</v>
      </c>
      <c r="C3" s="2" t="s">
        <v>26</v>
      </c>
      <c r="D3" s="15">
        <v>3</v>
      </c>
      <c r="E3" s="52">
        <v>6200</v>
      </c>
      <c r="F3" s="53">
        <f t="shared" si="0"/>
        <v>18600</v>
      </c>
    </row>
    <row r="4" spans="1:6" x14ac:dyDescent="0.25">
      <c r="A4" s="40">
        <v>3</v>
      </c>
      <c r="B4" s="72" t="s">
        <v>284</v>
      </c>
      <c r="C4" s="2" t="s">
        <v>26</v>
      </c>
      <c r="D4" s="15">
        <v>11</v>
      </c>
      <c r="E4" s="52">
        <v>4900</v>
      </c>
      <c r="F4" s="53">
        <f t="shared" si="0"/>
        <v>53900</v>
      </c>
    </row>
    <row r="5" spans="1:6" x14ac:dyDescent="0.25">
      <c r="A5" s="40">
        <v>4</v>
      </c>
      <c r="B5" s="72" t="s">
        <v>285</v>
      </c>
      <c r="C5" s="2" t="s">
        <v>26</v>
      </c>
      <c r="D5" s="15">
        <v>2</v>
      </c>
      <c r="E5" s="52">
        <v>5403</v>
      </c>
      <c r="F5" s="53">
        <f t="shared" ref="F5:F8" si="1">E5*D5</f>
        <v>10806</v>
      </c>
    </row>
    <row r="6" spans="1:6" x14ac:dyDescent="0.25">
      <c r="A6" s="40">
        <v>5</v>
      </c>
      <c r="B6" s="72" t="s">
        <v>286</v>
      </c>
      <c r="C6" s="2" t="s">
        <v>26</v>
      </c>
      <c r="D6" s="15">
        <v>1.5</v>
      </c>
      <c r="E6" s="52">
        <v>11100</v>
      </c>
      <c r="F6" s="53">
        <f t="shared" si="1"/>
        <v>16650</v>
      </c>
    </row>
    <row r="7" spans="1:6" x14ac:dyDescent="0.25">
      <c r="A7" s="40">
        <v>6</v>
      </c>
      <c r="B7" s="72" t="s">
        <v>287</v>
      </c>
      <c r="C7" s="2" t="s">
        <v>26</v>
      </c>
      <c r="D7" s="15">
        <v>4</v>
      </c>
      <c r="E7" s="52">
        <v>12500</v>
      </c>
      <c r="F7" s="53">
        <f t="shared" si="1"/>
        <v>50000</v>
      </c>
    </row>
    <row r="8" spans="1:6" x14ac:dyDescent="0.25">
      <c r="A8" s="40">
        <v>7</v>
      </c>
      <c r="B8" s="72" t="s">
        <v>288</v>
      </c>
      <c r="C8" s="2" t="s">
        <v>26</v>
      </c>
      <c r="D8" s="15">
        <v>52</v>
      </c>
      <c r="E8" s="52">
        <v>2000</v>
      </c>
      <c r="F8" s="53">
        <f t="shared" si="1"/>
        <v>104000</v>
      </c>
    </row>
    <row r="9" spans="1:6" x14ac:dyDescent="0.25">
      <c r="A9" s="40">
        <v>8</v>
      </c>
      <c r="B9" s="72" t="s">
        <v>289</v>
      </c>
      <c r="C9" s="2" t="s">
        <v>30</v>
      </c>
      <c r="D9" s="15">
        <v>0.6</v>
      </c>
      <c r="E9" s="52">
        <v>85000</v>
      </c>
      <c r="F9" s="53">
        <f t="shared" ref="F9:F10" si="2">E9*D9</f>
        <v>51000</v>
      </c>
    </row>
    <row r="10" spans="1:6" x14ac:dyDescent="0.25">
      <c r="A10" s="40">
        <v>9</v>
      </c>
      <c r="B10" s="72" t="s">
        <v>290</v>
      </c>
      <c r="C10" s="2" t="s">
        <v>30</v>
      </c>
      <c r="D10" s="15">
        <v>4.8000000000000001E-2</v>
      </c>
      <c r="E10" s="52">
        <v>65000</v>
      </c>
      <c r="F10" s="53">
        <f t="shared" si="2"/>
        <v>3120</v>
      </c>
    </row>
    <row r="11" spans="1:6" x14ac:dyDescent="0.25">
      <c r="A11" s="40">
        <v>10</v>
      </c>
      <c r="B11" s="73" t="s">
        <v>291</v>
      </c>
      <c r="C11" s="74" t="s">
        <v>26</v>
      </c>
      <c r="D11" s="15">
        <v>1</v>
      </c>
      <c r="E11" s="52">
        <v>5500</v>
      </c>
      <c r="F11" s="53">
        <f t="shared" ref="F11" si="3">E11*D11</f>
        <v>5500</v>
      </c>
    </row>
    <row r="12" spans="1:6" x14ac:dyDescent="0.25">
      <c r="A12" s="40">
        <v>11</v>
      </c>
      <c r="B12" s="73" t="s">
        <v>292</v>
      </c>
      <c r="C12" s="74" t="s">
        <v>26</v>
      </c>
      <c r="D12" s="15">
        <v>1</v>
      </c>
      <c r="E12" s="52">
        <v>65000</v>
      </c>
      <c r="F12" s="53">
        <f t="shared" ref="F12" si="4">E12*D12</f>
        <v>65000</v>
      </c>
    </row>
    <row r="13" spans="1:6" x14ac:dyDescent="0.25">
      <c r="A13" s="40">
        <v>12</v>
      </c>
      <c r="B13" s="73" t="s">
        <v>293</v>
      </c>
      <c r="C13" s="74" t="s">
        <v>88</v>
      </c>
      <c r="D13" s="15">
        <v>1</v>
      </c>
      <c r="E13" s="52">
        <v>20000</v>
      </c>
      <c r="F13" s="53">
        <f t="shared" ref="F13:F14" si="5">E13*D13</f>
        <v>20000</v>
      </c>
    </row>
    <row r="14" spans="1:6" x14ac:dyDescent="0.25">
      <c r="A14" s="40">
        <v>13</v>
      </c>
      <c r="B14" s="73" t="s">
        <v>294</v>
      </c>
      <c r="C14" s="74" t="s">
        <v>295</v>
      </c>
      <c r="D14" s="75">
        <v>8</v>
      </c>
      <c r="E14" s="76">
        <v>2000</v>
      </c>
      <c r="F14" s="77">
        <f t="shared" si="5"/>
        <v>16000</v>
      </c>
    </row>
    <row r="15" spans="1:6" x14ac:dyDescent="0.25">
      <c r="A15" s="40">
        <v>14</v>
      </c>
      <c r="B15" s="73" t="s">
        <v>296</v>
      </c>
      <c r="C15" s="74" t="s">
        <v>88</v>
      </c>
      <c r="D15" s="75">
        <v>1</v>
      </c>
      <c r="E15" s="76">
        <v>200000</v>
      </c>
      <c r="F15" s="77">
        <f t="shared" ref="F15" si="6">E15*D15</f>
        <v>200000</v>
      </c>
    </row>
    <row r="19" spans="1:6" x14ac:dyDescent="0.25">
      <c r="F19" s="9">
        <f>SUM(F2:F16)</f>
        <v>742576</v>
      </c>
    </row>
    <row r="25" spans="1:6" ht="15.75" thickBot="1" x14ac:dyDescent="0.3"/>
    <row r="26" spans="1:6" ht="15.75" thickBot="1" x14ac:dyDescent="0.3">
      <c r="A26" s="41">
        <v>1</v>
      </c>
      <c r="B26" s="251" t="s">
        <v>306</v>
      </c>
      <c r="C26" s="252"/>
      <c r="D26" s="252"/>
      <c r="E26" s="252"/>
      <c r="F26" s="253"/>
    </row>
    <row r="27" spans="1:6" x14ac:dyDescent="0.25">
      <c r="A27" s="40">
        <v>1</v>
      </c>
      <c r="B27" s="72" t="s">
        <v>307</v>
      </c>
      <c r="C27" s="2" t="s">
        <v>26</v>
      </c>
      <c r="D27" s="15">
        <v>4</v>
      </c>
      <c r="E27" s="52">
        <v>30000</v>
      </c>
      <c r="F27" s="53">
        <f t="shared" ref="F27:F38" si="7">E27*D27</f>
        <v>120000</v>
      </c>
    </row>
    <row r="28" spans="1:6" x14ac:dyDescent="0.25">
      <c r="A28" s="40">
        <v>2</v>
      </c>
      <c r="B28" s="72" t="s">
        <v>308</v>
      </c>
      <c r="C28" s="2" t="s">
        <v>26</v>
      </c>
      <c r="D28" s="15">
        <v>8</v>
      </c>
      <c r="E28" s="52">
        <v>3000</v>
      </c>
      <c r="F28" s="53">
        <f t="shared" si="7"/>
        <v>24000</v>
      </c>
    </row>
    <row r="29" spans="1:6" x14ac:dyDescent="0.25">
      <c r="A29" s="40">
        <v>3</v>
      </c>
      <c r="B29" s="72" t="s">
        <v>309</v>
      </c>
      <c r="C29" s="2" t="s">
        <v>26</v>
      </c>
      <c r="D29" s="15">
        <v>5</v>
      </c>
      <c r="E29" s="52">
        <v>4430</v>
      </c>
      <c r="F29" s="53">
        <f t="shared" si="7"/>
        <v>22150</v>
      </c>
    </row>
    <row r="30" spans="1:6" x14ac:dyDescent="0.25">
      <c r="A30" s="40">
        <v>4</v>
      </c>
      <c r="B30" s="72" t="s">
        <v>310</v>
      </c>
      <c r="C30" s="2" t="s">
        <v>26</v>
      </c>
      <c r="D30" s="15">
        <v>1</v>
      </c>
      <c r="E30" s="52">
        <v>5904</v>
      </c>
      <c r="F30" s="53">
        <f t="shared" si="7"/>
        <v>5904</v>
      </c>
    </row>
    <row r="31" spans="1:6" x14ac:dyDescent="0.25">
      <c r="A31" s="40">
        <v>5</v>
      </c>
      <c r="B31" s="72" t="s">
        <v>311</v>
      </c>
      <c r="C31" s="2" t="s">
        <v>26</v>
      </c>
      <c r="D31" s="15">
        <v>8</v>
      </c>
      <c r="E31" s="52">
        <v>2952</v>
      </c>
      <c r="F31" s="53">
        <f t="shared" si="7"/>
        <v>23616</v>
      </c>
    </row>
    <row r="32" spans="1:6" x14ac:dyDescent="0.25">
      <c r="A32" s="40">
        <v>8</v>
      </c>
      <c r="B32" s="72" t="s">
        <v>289</v>
      </c>
      <c r="C32" s="2" t="s">
        <v>30</v>
      </c>
      <c r="D32" s="15">
        <v>0.6</v>
      </c>
      <c r="E32" s="52">
        <v>85000</v>
      </c>
      <c r="F32" s="53">
        <f t="shared" si="7"/>
        <v>51000</v>
      </c>
    </row>
    <row r="33" spans="1:6" x14ac:dyDescent="0.25">
      <c r="A33" s="40">
        <v>9</v>
      </c>
      <c r="B33" s="72" t="s">
        <v>290</v>
      </c>
      <c r="C33" s="2" t="s">
        <v>30</v>
      </c>
      <c r="D33" s="15">
        <v>4.8000000000000001E-2</v>
      </c>
      <c r="E33" s="52">
        <v>65000</v>
      </c>
      <c r="F33" s="53">
        <f t="shared" si="7"/>
        <v>3120</v>
      </c>
    </row>
    <row r="34" spans="1:6" x14ac:dyDescent="0.25">
      <c r="A34" s="40">
        <v>10</v>
      </c>
      <c r="B34" s="73"/>
      <c r="C34" s="74"/>
      <c r="D34" s="15"/>
      <c r="E34" s="52"/>
      <c r="F34" s="53"/>
    </row>
    <row r="35" spans="1:6" x14ac:dyDescent="0.25">
      <c r="A35" s="40">
        <v>11</v>
      </c>
      <c r="B35" s="73"/>
      <c r="C35" s="74"/>
      <c r="D35" s="15"/>
      <c r="E35" s="52"/>
      <c r="F35" s="53"/>
    </row>
    <row r="36" spans="1:6" x14ac:dyDescent="0.25">
      <c r="A36" s="40">
        <v>12</v>
      </c>
      <c r="B36" s="73"/>
      <c r="C36" s="74"/>
      <c r="D36" s="15"/>
      <c r="E36" s="52"/>
      <c r="F36" s="53"/>
    </row>
    <row r="37" spans="1:6" x14ac:dyDescent="0.25">
      <c r="A37" s="40">
        <v>13</v>
      </c>
      <c r="B37" s="73"/>
      <c r="C37" s="74"/>
      <c r="D37" s="75"/>
      <c r="E37" s="76"/>
      <c r="F37" s="77"/>
    </row>
    <row r="38" spans="1:6" x14ac:dyDescent="0.25">
      <c r="A38" s="40">
        <v>14</v>
      </c>
      <c r="B38" s="73" t="s">
        <v>296</v>
      </c>
      <c r="C38" s="74" t="s">
        <v>88</v>
      </c>
      <c r="D38" s="75">
        <v>1</v>
      </c>
      <c r="E38" s="76">
        <v>200000</v>
      </c>
      <c r="F38" s="77">
        <f t="shared" si="7"/>
        <v>200000</v>
      </c>
    </row>
    <row r="42" spans="1:6" x14ac:dyDescent="0.25">
      <c r="F42" s="9">
        <f>SUM(F27:F39)</f>
        <v>449790</v>
      </c>
    </row>
  </sheetData>
  <mergeCells count="2">
    <mergeCell ref="B1:F1"/>
    <mergeCell ref="B26:F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Carta Gantt</vt:lpstr>
      <vt:lpstr>GL</vt:lpstr>
      <vt:lpstr>EL</vt:lpstr>
      <vt:lpstr>AS</vt:lpstr>
      <vt:lpstr>AP</vt:lpstr>
      <vt:lpstr>Presupuesto</vt:lpstr>
      <vt:lpstr>Hoja1</vt:lpstr>
      <vt:lpstr>Hoja2</vt:lpstr>
      <vt:lpstr>AP!Área_de_impresión</vt:lpstr>
      <vt:lpstr>AS!Área_de_impresión</vt:lpstr>
      <vt:lpstr>'Carta Gantt'!Área_de_impresión</vt:lpstr>
      <vt:lpstr>EL!Área_de_impresión</vt:lpstr>
      <vt:lpstr>GL!Área_de_impresión</vt:lpstr>
      <vt:lpstr>Presupuesto!Área_de_impresión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Maria Agueda Court Donoso</cp:lastModifiedBy>
  <cp:lastPrinted>2023-03-17T14:39:06Z</cp:lastPrinted>
  <dcterms:created xsi:type="dcterms:W3CDTF">2014-04-08T01:06:16Z</dcterms:created>
  <dcterms:modified xsi:type="dcterms:W3CDTF">2026-02-10T19:31:01Z</dcterms:modified>
</cp:coreProperties>
</file>